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35" windowWidth="15990" windowHeight="10560" activeTab="0"/>
  </bookViews>
  <sheets>
    <sheet name="Readme" sheetId="1" r:id="rId1"/>
    <sheet name="MC31" sheetId="2" r:id="rId2"/>
    <sheet name="32GGC" sheetId="3" r:id="rId3"/>
    <sheet name="34GGC" sheetId="4" r:id="rId4"/>
    <sheet name="MD60" sheetId="5" r:id="rId5"/>
    <sheet name="Composite" sheetId="6" r:id="rId6"/>
    <sheet name="14C" sheetId="7" r:id="rId7"/>
    <sheet name="Pb" sheetId="8" r:id="rId8"/>
  </sheets>
  <definedNames/>
  <calcPr fullCalcOnLoad="1"/>
</workbook>
</file>

<file path=xl/sharedStrings.xml><?xml version="1.0" encoding="utf-8"?>
<sst xmlns="http://schemas.openxmlformats.org/spreadsheetml/2006/main" count="261" uniqueCount="223">
  <si>
    <t>-----------------------------------------------------------------------</t>
  </si>
  <si>
    <t xml:space="preserve">               World Data Center for Paleoclimatology, Boulder</t>
  </si>
  <si>
    <t xml:space="preserve">                                  and</t>
  </si>
  <si>
    <t xml:space="preserve">                     NOAA Paleoclimatology Program</t>
  </si>
  <si>
    <t>NOTE: PLEASE CITE ORIGINAL REFERENCE WHEN USING THIS DATA!!!!!</t>
  </si>
  <si>
    <t xml:space="preserve">NAME OF DATA SET: </t>
  </si>
  <si>
    <t xml:space="preserve">CONTRIBUTOR: Delia W. Oppo, Woods Hole Oceanographic Institution </t>
  </si>
  <si>
    <t xml:space="preserve">IGBP PAGES/WDCA CONTRIBUTION SERIES NUMBER: 2009-089 </t>
  </si>
  <si>
    <t xml:space="preserve">WDC PALEO CONTRIBUTION SERIES CITATION: </t>
  </si>
  <si>
    <t xml:space="preserve">Oppo, D.W., et al. 2009.  </t>
  </si>
  <si>
    <t xml:space="preserve">IGBP PAGES/World Data Center for Paleoclimatology </t>
  </si>
  <si>
    <t xml:space="preserve">Data Contribution Series # 2009-089. </t>
  </si>
  <si>
    <t>NOAA/NCDC Paleoclimatology Program, Boulder CO, USA.</t>
  </si>
  <si>
    <t xml:space="preserve">ORIGINAL REFERENCE: </t>
  </si>
  <si>
    <t xml:space="preserve">2,000-year-long temperature and hydrology reconstructions </t>
  </si>
  <si>
    <t xml:space="preserve">from the Indo-Pacific warm pool.  </t>
  </si>
  <si>
    <t xml:space="preserve">Nature, Vol. 460, No. 7259,  pp. 1113-1116, 27 August 2009.  </t>
  </si>
  <si>
    <t xml:space="preserve">doi:10.1038/nature08233 </t>
  </si>
  <si>
    <t xml:space="preserve">ABSTRACT: </t>
  </si>
  <si>
    <t xml:space="preserve">Northern Hemisphere surface temperature reconstructions suggest that </t>
  </si>
  <si>
    <t xml:space="preserve">the late twentieth century was warmer than any other time during the </t>
  </si>
  <si>
    <t xml:space="preserve">past 500 years and possibly any time during the past 1,300 years. </t>
  </si>
  <si>
    <t xml:space="preserve">These temperature reconstructions are based largely on terrestrial </t>
  </si>
  <si>
    <t xml:space="preserve">records from extra-tropical or high-elevation sites; however, global </t>
  </si>
  <si>
    <t xml:space="preserve">average surface temperature changes closely follow those of the global </t>
  </si>
  <si>
    <t xml:space="preserve">tropics, which are 75% ocean. In particular, the tropical Indo-Pacific </t>
  </si>
  <si>
    <t xml:space="preserve">warm pool (IPWP) represents a major heat reservoir that both influences </t>
  </si>
  <si>
    <t>global atmospheric circulation and responds to remote northern high-</t>
  </si>
  <si>
    <t>latitude forcings. Here we present a decadally resolved continuous sea</t>
  </si>
  <si>
    <t xml:space="preserve">surface temperature (SST) reconstruction from the IPWP that spans the </t>
  </si>
  <si>
    <t xml:space="preserve">past two millennia and overlaps the instrumental record, enabling both </t>
  </si>
  <si>
    <t xml:space="preserve">a direct comparison of proxy data to the instrumental record and an </t>
  </si>
  <si>
    <t xml:space="preserve">evaluation of past changes in the context of twentieth century trends. </t>
  </si>
  <si>
    <t xml:space="preserve">Our record from the Makassar Strait, Indonesia, exhibits trends that </t>
  </si>
  <si>
    <t xml:space="preserve">are similar to a recent Northern Hemisphere temperature reconstruction. </t>
  </si>
  <si>
    <t xml:space="preserve">Reconstructed SST was, however, within error of modern values from </t>
  </si>
  <si>
    <t xml:space="preserve">about AD 1000 to AD 1250, towards the end of the Medieval Warm Period. </t>
  </si>
  <si>
    <t xml:space="preserve">SSTs during the Little Ice Age (approximately AD 1550-1850) were </t>
  </si>
  <si>
    <t>variable, and ~0.5° to 1°C colder than modern values during the</t>
  </si>
  <si>
    <t xml:space="preserve">coupling with the East Asian monsoon system and remote control of </t>
  </si>
  <si>
    <t xml:space="preserve">IPWP hydrology on centennial-millennial timescales, rather than </t>
  </si>
  <si>
    <t>a dominant influence from local SST variation.</t>
  </si>
  <si>
    <t xml:space="preserve">GEOGRAPHIC REGION: Tropical southwest Pacific </t>
  </si>
  <si>
    <t xml:space="preserve">PERIOD OF RECORD: 2,000 YrBP - present </t>
  </si>
  <si>
    <t xml:space="preserve">FUNDING SOURCES:  </t>
  </si>
  <si>
    <t xml:space="preserve">DESCRIPTION: </t>
  </si>
  <si>
    <t xml:space="preserve">Sea surface temperature and d18Osw reconstructions based on </t>
  </si>
  <si>
    <t xml:space="preserve">Core Locations: </t>
  </si>
  <si>
    <t xml:space="preserve">BJ8-03-31MCA (multi-core):   3°53'S, 119°27'E,   459 m depth  </t>
  </si>
  <si>
    <t xml:space="preserve">BJ8-03-34GGC (gravity core): 3°53'S, 119°27'E,   503 m depth  </t>
  </si>
  <si>
    <t xml:space="preserve">BJ8-03-32GGC (gravity core): 3°53'S, 119°27'E,   454 m depth </t>
  </si>
  <si>
    <t>MD98-2160    (piston core):  5°12'S, 117°29'E, 1,185 m depth</t>
  </si>
  <si>
    <t>Depth (cm)</t>
  </si>
  <si>
    <t>Year (AD)</t>
  </si>
  <si>
    <t>SST Anand</t>
  </si>
  <si>
    <t xml:space="preserve">d18Osw </t>
  </si>
  <si>
    <t>d18OC</t>
  </si>
  <si>
    <t>Mg/Ca</t>
  </si>
  <si>
    <t>Fe/Ca, µmol/mol</t>
  </si>
  <si>
    <t>Al/Ca, µmol/mol</t>
  </si>
  <si>
    <t>GGC</t>
  </si>
  <si>
    <t>Year (475) AD</t>
  </si>
  <si>
    <t>Fe56/Ca43</t>
  </si>
  <si>
    <t>SST</t>
  </si>
  <si>
    <t>Depth cm2</t>
  </si>
  <si>
    <t>Age</t>
  </si>
  <si>
    <t>age (475</t>
  </si>
  <si>
    <t>O18 rub 32GGC</t>
  </si>
  <si>
    <t>O18sw</t>
  </si>
  <si>
    <t>Depth</t>
  </si>
  <si>
    <t>C14 age</t>
  </si>
  <si>
    <t>error</t>
  </si>
  <si>
    <t>calage CP</t>
  </si>
  <si>
    <t>calage (AD)</t>
  </si>
  <si>
    <t>Age (AD)</t>
  </si>
  <si>
    <t>Mg/Ca+.25</t>
  </si>
  <si>
    <t>Fe/Ca</t>
  </si>
  <si>
    <t>Al/Ca</t>
  </si>
  <si>
    <t>SST (anand)</t>
  </si>
  <si>
    <t>34GGC (sm)</t>
  </si>
  <si>
    <t>O18 34GGC G. ruber</t>
  </si>
  <si>
    <t>d18Osw (ANAND)</t>
  </si>
  <si>
    <t>New age model</t>
  </si>
  <si>
    <t>SST-.ANAND</t>
  </si>
  <si>
    <t>MD98 (sm)</t>
  </si>
  <si>
    <t>d18OC-.1</t>
  </si>
  <si>
    <t>d18OC-.1 sm</t>
  </si>
  <si>
    <t>O18swANAND</t>
  </si>
  <si>
    <t>Note, All data published in Newton et al. 2006. Here, new age model, and data corrected for offsets used in this paper</t>
  </si>
  <si>
    <t>Note 0.1 subtracted from d18Oc</t>
  </si>
  <si>
    <t>SST-50yr</t>
  </si>
  <si>
    <t>N</t>
  </si>
  <si>
    <t>SE</t>
  </si>
  <si>
    <t>SST-SE</t>
  </si>
  <si>
    <t>SST+SE</t>
  </si>
  <si>
    <t>SE Method2</t>
  </si>
  <si>
    <t>SST-SE2</t>
  </si>
  <si>
    <t>SST+SE2</t>
  </si>
  <si>
    <t>O18sw in50yr overlapping bins</t>
  </si>
  <si>
    <t>d18Osw</t>
  </si>
  <si>
    <t>d18Osw-SE</t>
  </si>
  <si>
    <t>d18Osw+SE</t>
  </si>
  <si>
    <t>SE/method2</t>
  </si>
  <si>
    <t>d18Osw-SE2</t>
  </si>
  <si>
    <t>d18Osw+SE2</t>
  </si>
  <si>
    <t>Core</t>
  </si>
  <si>
    <t>ID</t>
  </si>
  <si>
    <r>
      <t>14</t>
    </r>
    <r>
      <rPr>
        <b/>
        <sz val="12"/>
        <rFont val="Arial"/>
        <family val="2"/>
      </rPr>
      <t>C Age</t>
    </r>
  </si>
  <si>
    <t>Calendar age (BP)</t>
  </si>
  <si>
    <t>MC31A</t>
  </si>
  <si>
    <t>OS-45713</t>
  </si>
  <si>
    <t>0-1</t>
  </si>
  <si>
    <t>&gt;Modern</t>
  </si>
  <si>
    <t>*</t>
  </si>
  <si>
    <t>OS-58731</t>
  </si>
  <si>
    <t>26-27</t>
  </si>
  <si>
    <t>620±30</t>
  </si>
  <si>
    <t>138±94</t>
  </si>
  <si>
    <t>OS-52863</t>
  </si>
  <si>
    <t>49-50</t>
  </si>
  <si>
    <t>675±45</t>
  </si>
  <si>
    <t>232±95</t>
  </si>
  <si>
    <t>32GGC</t>
  </si>
  <si>
    <t>OS-52745</t>
  </si>
  <si>
    <t>3.5-4.5</t>
  </si>
  <si>
    <t>45±40</t>
  </si>
  <si>
    <t>OS-57846</t>
  </si>
  <si>
    <t>70.5-71.5</t>
  </si>
  <si>
    <t>920±30</t>
  </si>
  <si>
    <t>503±14</t>
  </si>
  <si>
    <t>OS-54078</t>
  </si>
  <si>
    <t>135.5-136.5</t>
  </si>
  <si>
    <t>1140±30</t>
  </si>
  <si>
    <t>639±34</t>
  </si>
  <si>
    <t>OS-57776</t>
  </si>
  <si>
    <t>179.5-180.5</t>
  </si>
  <si>
    <t>1610±35</t>
  </si>
  <si>
    <t>1034±44</t>
  </si>
  <si>
    <t>OS-54079</t>
  </si>
  <si>
    <t>229.5-230.5</t>
  </si>
  <si>
    <t>2210±30</t>
  </si>
  <si>
    <t>1644±46</t>
  </si>
  <si>
    <t>OS-57777</t>
  </si>
  <si>
    <t>275.5-276.5</t>
  </si>
  <si>
    <t>2460±35</t>
  </si>
  <si>
    <t>1928±38</t>
  </si>
  <si>
    <t>34GGC</t>
  </si>
  <si>
    <t>OS-52741</t>
  </si>
  <si>
    <t>8.5-9.5</t>
  </si>
  <si>
    <t>780±55</t>
  </si>
  <si>
    <t>358±79</t>
  </si>
  <si>
    <t>OS-52742</t>
  </si>
  <si>
    <t>103.5-104.5</t>
  </si>
  <si>
    <t>1320±40</t>
  </si>
  <si>
    <t>748±43</t>
  </si>
  <si>
    <t>OS-52743</t>
  </si>
  <si>
    <t>199.5-200.5</t>
  </si>
  <si>
    <t>1900±45</t>
  </si>
  <si>
    <t>1320±30</t>
  </si>
  <si>
    <t>OS-52733</t>
  </si>
  <si>
    <t>303.5-304.5</t>
  </si>
  <si>
    <t>2270±45</t>
  </si>
  <si>
    <t>1719±59</t>
  </si>
  <si>
    <t>OS-45717</t>
  </si>
  <si>
    <t>380-381</t>
  </si>
  <si>
    <t>2750±30</t>
  </si>
  <si>
    <t>2308±43</t>
  </si>
  <si>
    <r>
      <t xml:space="preserve">Supplementary Table 1. </t>
    </r>
  </si>
  <si>
    <t>All measurements were made at the National Ocean Sciences Accelerator Mass Spectrometry Facility (NOSAMS)</t>
  </si>
  <si>
    <t xml:space="preserve"> on mixed planktonic foraminifera and converted to calendar age3 using a reservoir age of 475 years3.</t>
  </si>
  <si>
    <t xml:space="preserve">Supplementary Table 2. 210Pb and 214Pb measurements for MC31. </t>
  </si>
  <si>
    <t>Depth, cm</t>
  </si>
  <si>
    <t>210Pb, Bq/g</t>
  </si>
  <si>
    <t>214Pb, Bq/g</t>
  </si>
  <si>
    <t>1-2</t>
  </si>
  <si>
    <t>2-3</t>
  </si>
  <si>
    <t>3-4</t>
  </si>
  <si>
    <t>4-5</t>
  </si>
  <si>
    <t>5-6</t>
  </si>
  <si>
    <t>6-7</t>
  </si>
  <si>
    <t>7-8</t>
  </si>
  <si>
    <t>11-12</t>
  </si>
  <si>
    <t>14-15</t>
  </si>
  <si>
    <t>17-18</t>
  </si>
  <si>
    <t>20-21</t>
  </si>
  <si>
    <t>23-24</t>
  </si>
  <si>
    <t xml:space="preserve">Makassar Strait 2,000 Year Foraminiferal SST and d18Osw Reconstructions </t>
  </si>
  <si>
    <t xml:space="preserve">Makassar Strait 2,000 Year Foraminiferal SST and d18Osw Reconstructions  </t>
  </si>
  <si>
    <t xml:space="preserve">Makassar Strait 2,000 Year Foraminiferal SST and d18Osw Reconstructions. </t>
  </si>
  <si>
    <t>Oppo, D.W., Y. Rosenthal, and B.K. Linsley. 2009.</t>
  </si>
  <si>
    <t>ADDITIONAL REFERENCE:</t>
  </si>
  <si>
    <t xml:space="preserve">Newton, A., R. Thunell, and L. Stott. 2006. </t>
  </si>
  <si>
    <t xml:space="preserve">Climate and hydrologic variability in the Indo-Pacific Warm Pool </t>
  </si>
  <si>
    <t xml:space="preserve">during the last Millennium. </t>
  </si>
  <si>
    <t xml:space="preserve">Geophys. Res. Lett. 33, L19710, doi:10.1029/2006GL0273234. </t>
  </si>
  <si>
    <t xml:space="preserve">US National Science Foundation (OCE05-02960, OCE05-02504, OCE05-02550),  </t>
  </si>
  <si>
    <t xml:space="preserve">Ocean Climate Change Institute of Woods Hole Oceanographic Institution. </t>
  </si>
  <si>
    <t xml:space="preserve">high resolution foraminferal Mg/Ca ratios and d18O in sediment cores </t>
  </si>
  <si>
    <t xml:space="preserve">from Makassar Strait, Indonesia.  </t>
  </si>
  <si>
    <t xml:space="preserve">Data from MD98-2160 were published previously (Newton et al., 2006).  </t>
  </si>
  <si>
    <t xml:space="preserve">The data are provided for completeness, on an adjusted age model. </t>
  </si>
  <si>
    <t>Depth(cm)</t>
  </si>
  <si>
    <t>Mg/Ca (sm)</t>
  </si>
  <si>
    <t>d18OC (sm)</t>
  </si>
  <si>
    <t>d18Osw (sm)</t>
  </si>
  <si>
    <t>SST (sm)</t>
  </si>
  <si>
    <t>Oppo et al. 2009 Nature 460:1113</t>
  </si>
  <si>
    <t xml:space="preserve">coldest intervals. A companion reconstruction of d18O of sea water - </t>
  </si>
  <si>
    <t>a sea surface salinity and hydrology indicator - indicates a tight</t>
  </si>
  <si>
    <t>SST in 50yr overlapping bins</t>
  </si>
  <si>
    <t>Core BJ8-03-31MCA, Makassar Strait, Indonesia</t>
  </si>
  <si>
    <t>Core BJ8-03-32GGC, Makassar Strait, Indonesia</t>
  </si>
  <si>
    <t>Core BJ8-03-34GGC, Makassar Strait, Indonesia</t>
  </si>
  <si>
    <t>Core MD98-2160, Makassar Strait, Indonesia</t>
  </si>
  <si>
    <t xml:space="preserve">Oppo et al. 2009 Nature 460:1113, after Newton et al. 2006 Geophys. Res. Lett. 33, L19710 </t>
  </si>
  <si>
    <t>(sm)</t>
  </si>
  <si>
    <t>34GGC(SST)</t>
  </si>
  <si>
    <r>
      <t>age (475</t>
    </r>
    <r>
      <rPr>
        <sz val="10"/>
        <rFont val="Arial"/>
        <family val="2"/>
      </rPr>
      <t xml:space="preserve"> reservoir age)</t>
    </r>
  </si>
  <si>
    <t>C13 G. ruber</t>
  </si>
  <si>
    <r>
      <t>O18</t>
    </r>
    <r>
      <rPr>
        <sz val="10"/>
        <rFont val="Arial"/>
        <family val="2"/>
      </rPr>
      <t xml:space="preserve"> G.</t>
    </r>
    <r>
      <rPr>
        <sz val="10"/>
        <rFont val="Arial"/>
        <family val="2"/>
      </rPr>
      <t xml:space="preserve"> rub</t>
    </r>
    <r>
      <rPr>
        <sz val="10"/>
        <rFont val="Arial"/>
        <family val="2"/>
      </rPr>
      <t>er</t>
    </r>
    <r>
      <rPr>
        <sz val="10"/>
        <rFont val="Arial"/>
        <family val="2"/>
      </rPr>
      <t xml:space="preserve"> 32GGC</t>
    </r>
  </si>
  <si>
    <t>C13 34GGC G. ruber</t>
  </si>
  <si>
    <t>LAST UPDATE: 4/2015 Addition of d13C data for cores MC31, 32GGC, 34GGC.</t>
  </si>
  <si>
    <t xml:space="preserve">d13C data was not included in orginal WDC Paleo data contribution 8/2009.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</si>
</sst>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sz val="10"/>
      <name val="Geneva"/>
      <family val="2"/>
    </font>
    <font>
      <b/>
      <sz val="10"/>
      <name val="Arial"/>
      <family val="2"/>
    </font>
    <font>
      <b/>
      <sz val="10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64" fontId="4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" fontId="4" fillId="0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/>
    </xf>
    <xf numFmtId="1" fontId="4" fillId="0" borderId="0" xfId="0" applyNumberFormat="1" applyFont="1" applyFill="1" applyAlignment="1" applyProtection="1">
      <alignment horizontal="center"/>
      <protection locked="0"/>
    </xf>
    <xf numFmtId="4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16" fontId="0" fillId="0" borderId="12" xfId="0" applyNumberFormat="1" applyFont="1" applyBorder="1" applyAlignment="1">
      <alignment vertical="top" wrapText="1"/>
    </xf>
    <xf numFmtId="49" fontId="0" fillId="0" borderId="12" xfId="0" applyNumberFormat="1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164" fontId="0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165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164" fontId="0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164" fontId="4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165" fontId="0" fillId="0" borderId="0" xfId="0" applyNumberForma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2" fontId="0" fillId="0" borderId="0" xfId="0" applyNumberFormat="1" applyFont="1" applyAlignment="1">
      <alignment horizontal="left"/>
    </xf>
    <xf numFmtId="166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2" fontId="5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2" fontId="5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6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 vertical="center" wrapText="1"/>
    </xf>
    <xf numFmtId="165" fontId="0" fillId="0" borderId="0" xfId="0" applyNumberFormat="1" applyFont="1" applyAlignment="1">
      <alignment horizontal="right"/>
    </xf>
    <xf numFmtId="1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 vertical="center" wrapText="1"/>
    </xf>
    <xf numFmtId="2" fontId="0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165" fontId="3" fillId="0" borderId="0" xfId="0" applyNumberFormat="1" applyFont="1" applyFill="1" applyAlignment="1">
      <alignment/>
    </xf>
    <xf numFmtId="165" fontId="6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Fill="1" applyAlignment="1">
      <alignment/>
    </xf>
    <xf numFmtId="2" fontId="6" fillId="0" borderId="0" xfId="0" applyNumberFormat="1" applyFont="1" applyAlignment="1">
      <alignment/>
    </xf>
    <xf numFmtId="166" fontId="3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87"/>
  <sheetViews>
    <sheetView tabSelected="1"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186</v>
      </c>
    </row>
    <row r="2" ht="12.75">
      <c r="A2" t="s">
        <v>0</v>
      </c>
    </row>
    <row r="3" ht="12.75">
      <c r="A3" t="s">
        <v>1</v>
      </c>
    </row>
    <row r="4" ht="12.75">
      <c r="A4" t="s">
        <v>2</v>
      </c>
    </row>
    <row r="5" ht="12.75">
      <c r="A5" t="s">
        <v>3</v>
      </c>
    </row>
    <row r="6" ht="12.75">
      <c r="A6" t="s">
        <v>0</v>
      </c>
    </row>
    <row r="7" ht="12.75">
      <c r="A7" t="s">
        <v>4</v>
      </c>
    </row>
    <row r="9" ht="12.75">
      <c r="A9" t="s">
        <v>5</v>
      </c>
    </row>
    <row r="10" ht="12.75">
      <c r="A10" t="s">
        <v>187</v>
      </c>
    </row>
    <row r="12" ht="12.75">
      <c r="A12" t="s">
        <v>221</v>
      </c>
    </row>
    <row r="13" ht="12.75">
      <c r="A13" t="s">
        <v>222</v>
      </c>
    </row>
    <row r="15" ht="12.75">
      <c r="A15" t="s">
        <v>6</v>
      </c>
    </row>
    <row r="16" ht="12.75">
      <c r="A16" t="s">
        <v>7</v>
      </c>
    </row>
    <row r="18" ht="12.75">
      <c r="A18" t="s">
        <v>8</v>
      </c>
    </row>
    <row r="19" ht="12.75">
      <c r="A19" t="s">
        <v>9</v>
      </c>
    </row>
    <row r="20" ht="12.75">
      <c r="A20" t="s">
        <v>188</v>
      </c>
    </row>
    <row r="21" ht="12.75">
      <c r="A21" t="s">
        <v>10</v>
      </c>
    </row>
    <row r="22" ht="12.75">
      <c r="A22" t="s">
        <v>11</v>
      </c>
    </row>
    <row r="23" ht="12.75">
      <c r="A23" t="s">
        <v>12</v>
      </c>
    </row>
    <row r="25" ht="12.75">
      <c r="A25" t="s">
        <v>13</v>
      </c>
    </row>
    <row r="26" ht="12.75">
      <c r="A26" t="s">
        <v>189</v>
      </c>
    </row>
    <row r="27" ht="12.75">
      <c r="A27" t="s">
        <v>14</v>
      </c>
    </row>
    <row r="28" ht="12.75">
      <c r="A28" t="s">
        <v>15</v>
      </c>
    </row>
    <row r="29" ht="12.75">
      <c r="A29" t="s">
        <v>16</v>
      </c>
    </row>
    <row r="30" ht="12.75">
      <c r="A30" t="s">
        <v>17</v>
      </c>
    </row>
    <row r="32" ht="12.75">
      <c r="A32" t="s">
        <v>18</v>
      </c>
    </row>
    <row r="33" ht="12.75">
      <c r="A33" t="s">
        <v>19</v>
      </c>
    </row>
    <row r="34" ht="12.75">
      <c r="A34" t="s">
        <v>20</v>
      </c>
    </row>
    <row r="35" ht="12.75">
      <c r="A35" t="s">
        <v>21</v>
      </c>
    </row>
    <row r="36" ht="12.75">
      <c r="A36" t="s">
        <v>22</v>
      </c>
    </row>
    <row r="37" ht="12.75">
      <c r="A37" t="s">
        <v>23</v>
      </c>
    </row>
    <row r="38" ht="12.75">
      <c r="A38" t="s">
        <v>24</v>
      </c>
    </row>
    <row r="39" ht="12.75">
      <c r="A39" t="s">
        <v>25</v>
      </c>
    </row>
    <row r="40" ht="12.75">
      <c r="A40" t="s">
        <v>26</v>
      </c>
    </row>
    <row r="41" ht="12.75">
      <c r="A41" t="s">
        <v>27</v>
      </c>
    </row>
    <row r="42" ht="12.75">
      <c r="A42" t="s">
        <v>28</v>
      </c>
    </row>
    <row r="43" ht="12.75">
      <c r="A43" t="s">
        <v>29</v>
      </c>
    </row>
    <row r="44" ht="12.75">
      <c r="A44" t="s">
        <v>30</v>
      </c>
    </row>
    <row r="45" ht="12.75">
      <c r="A45" t="s">
        <v>31</v>
      </c>
    </row>
    <row r="46" ht="12.75">
      <c r="A46" t="s">
        <v>32</v>
      </c>
    </row>
    <row r="47" ht="12.75">
      <c r="A47" t="s">
        <v>33</v>
      </c>
    </row>
    <row r="48" ht="12.75">
      <c r="A48" t="s">
        <v>34</v>
      </c>
    </row>
    <row r="49" ht="12.75">
      <c r="A49" t="s">
        <v>35</v>
      </c>
    </row>
    <row r="50" ht="12.75">
      <c r="A50" t="s">
        <v>36</v>
      </c>
    </row>
    <row r="51" ht="12.75">
      <c r="A51" t="s">
        <v>37</v>
      </c>
    </row>
    <row r="52" ht="12.75">
      <c r="A52" t="s">
        <v>38</v>
      </c>
    </row>
    <row r="53" ht="12.75">
      <c r="A53" t="s">
        <v>207</v>
      </c>
    </row>
    <row r="54" ht="12.75">
      <c r="A54" t="s">
        <v>208</v>
      </c>
    </row>
    <row r="55" ht="12.75">
      <c r="A55" t="s">
        <v>39</v>
      </c>
    </row>
    <row r="56" ht="12.75">
      <c r="A56" t="s">
        <v>40</v>
      </c>
    </row>
    <row r="57" ht="12.75">
      <c r="A57" t="s">
        <v>41</v>
      </c>
    </row>
    <row r="60" ht="12.75">
      <c r="A60" t="s">
        <v>190</v>
      </c>
    </row>
    <row r="61" ht="12.75">
      <c r="A61" t="s">
        <v>191</v>
      </c>
    </row>
    <row r="62" ht="12.75">
      <c r="A62" t="s">
        <v>192</v>
      </c>
    </row>
    <row r="63" ht="12.75">
      <c r="A63" t="s">
        <v>193</v>
      </c>
    </row>
    <row r="64" ht="12.75">
      <c r="A64" t="s">
        <v>194</v>
      </c>
    </row>
    <row r="67" ht="12.75">
      <c r="A67" t="s">
        <v>42</v>
      </c>
    </row>
    <row r="68" ht="12.75">
      <c r="A68" t="s">
        <v>43</v>
      </c>
    </row>
    <row r="70" ht="12.75">
      <c r="A70" t="s">
        <v>44</v>
      </c>
    </row>
    <row r="71" ht="12.75">
      <c r="A71" t="s">
        <v>195</v>
      </c>
    </row>
    <row r="72" ht="12.75">
      <c r="A72" t="s">
        <v>196</v>
      </c>
    </row>
    <row r="76" ht="12.75">
      <c r="A76" t="s">
        <v>45</v>
      </c>
    </row>
    <row r="77" ht="12.75">
      <c r="A77" t="s">
        <v>46</v>
      </c>
    </row>
    <row r="78" ht="12.75">
      <c r="A78" t="s">
        <v>197</v>
      </c>
    </row>
    <row r="79" ht="12.75">
      <c r="A79" t="s">
        <v>198</v>
      </c>
    </row>
    <row r="81" ht="12.75">
      <c r="A81" t="s">
        <v>47</v>
      </c>
    </row>
    <row r="82" ht="12.75">
      <c r="A82" t="s">
        <v>48</v>
      </c>
    </row>
    <row r="83" ht="12.75">
      <c r="A83" t="s">
        <v>50</v>
      </c>
    </row>
    <row r="84" ht="12.75">
      <c r="A84" t="s">
        <v>49</v>
      </c>
    </row>
    <row r="85" ht="12.75">
      <c r="A85" t="s">
        <v>51</v>
      </c>
    </row>
    <row r="86" ht="12.75">
      <c r="A86" t="s">
        <v>199</v>
      </c>
    </row>
    <row r="87" ht="12.75">
      <c r="A87" t="s">
        <v>200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7.7109375" style="22" customWidth="1"/>
    <col min="2" max="2" width="7.7109375" style="29" customWidth="1"/>
    <col min="3" max="4" width="9.7109375" style="30" customWidth="1"/>
    <col min="5" max="5" width="7.7109375" style="4" customWidth="1"/>
    <col min="6" max="9" width="9.7109375" style="31" customWidth="1"/>
    <col min="10" max="10" width="9.7109375" style="29" customWidth="1"/>
    <col min="11" max="11" width="9.7109375" style="31" customWidth="1"/>
    <col min="12" max="12" width="9.7109375" style="29" customWidth="1"/>
    <col min="13" max="14" width="9.7109375" style="31" customWidth="1"/>
  </cols>
  <sheetData>
    <row r="1" ht="12.75">
      <c r="A1" s="22" t="s">
        <v>210</v>
      </c>
    </row>
    <row r="2" ht="12.75">
      <c r="A2" s="22" t="s">
        <v>206</v>
      </c>
    </row>
    <row r="4" spans="1:14" ht="25.5">
      <c r="A4" s="21" t="s">
        <v>201</v>
      </c>
      <c r="B4" s="23" t="s">
        <v>53</v>
      </c>
      <c r="C4" s="24" t="s">
        <v>54</v>
      </c>
      <c r="D4" s="24" t="s">
        <v>205</v>
      </c>
      <c r="E4" s="1"/>
      <c r="F4" s="24" t="s">
        <v>55</v>
      </c>
      <c r="G4" s="31" t="s">
        <v>204</v>
      </c>
      <c r="H4" s="24" t="s">
        <v>56</v>
      </c>
      <c r="I4" s="24"/>
      <c r="J4" s="23" t="s">
        <v>203</v>
      </c>
      <c r="K4" s="31" t="s">
        <v>57</v>
      </c>
      <c r="L4" s="23" t="s">
        <v>202</v>
      </c>
      <c r="M4" s="35" t="s">
        <v>58</v>
      </c>
      <c r="N4" s="35" t="s">
        <v>59</v>
      </c>
    </row>
    <row r="5" spans="1:14" ht="12.75">
      <c r="A5" s="21">
        <v>2.5</v>
      </c>
      <c r="B5" s="25">
        <v>1986.6363636363637</v>
      </c>
      <c r="C5" s="26"/>
      <c r="D5" s="27"/>
      <c r="E5" s="3"/>
      <c r="F5" s="26"/>
      <c r="H5" s="29">
        <v>-3.0910455</v>
      </c>
      <c r="I5" s="65">
        <v>0.8297425</v>
      </c>
      <c r="J5" s="32"/>
      <c r="K5" s="26"/>
      <c r="L5" s="32"/>
      <c r="M5" s="26"/>
      <c r="N5" s="26"/>
    </row>
    <row r="6" spans="1:14" ht="12.75">
      <c r="A6" s="21">
        <v>3.5</v>
      </c>
      <c r="B6" s="25">
        <v>1982.0909090909092</v>
      </c>
      <c r="C6" s="28">
        <v>28.70649492309516</v>
      </c>
      <c r="D6" s="27"/>
      <c r="E6" s="3"/>
      <c r="F6" s="29">
        <v>-0.398279724355176</v>
      </c>
      <c r="G6" s="33"/>
      <c r="H6" s="29">
        <v>-3.2112995</v>
      </c>
      <c r="I6" s="65">
        <v>0.48955825</v>
      </c>
      <c r="J6" s="32">
        <f>AVERAGE(H5:H7)</f>
        <v>-3.122386166666667</v>
      </c>
      <c r="K6" s="29">
        <v>5.032920927272081</v>
      </c>
      <c r="L6" s="32">
        <f>AVERAGE(K5:K7)</f>
        <v>5.050792429934077</v>
      </c>
      <c r="M6" s="34">
        <v>74.80847681539608</v>
      </c>
      <c r="N6" s="34">
        <v>967.3454205112188</v>
      </c>
    </row>
    <row r="7" spans="1:14" ht="12.75">
      <c r="A7" s="21">
        <v>4.5</v>
      </c>
      <c r="B7" s="25">
        <v>1977.5454545454547</v>
      </c>
      <c r="C7" s="28">
        <v>28.785125388815807</v>
      </c>
      <c r="D7" s="27">
        <f aca="true" t="shared" si="0" ref="D7:D18">AVERAGE(C6:C8)</f>
        <v>28.580320594776623</v>
      </c>
      <c r="E7" s="3"/>
      <c r="F7" s="29">
        <v>-0.2354123773300394</v>
      </c>
      <c r="G7" s="33">
        <f>AVERAGE(F6:F8)</f>
        <v>-0.27293454275486967</v>
      </c>
      <c r="H7" s="29">
        <v>-3.0648135</v>
      </c>
      <c r="I7" s="65">
        <v>0.5298255</v>
      </c>
      <c r="J7" s="32">
        <f aca="true" t="shared" si="1" ref="J7:J51">AVERAGE(H6:H8)</f>
        <v>-3.0596680000000003</v>
      </c>
      <c r="K7" s="29">
        <v>5.068663932596073</v>
      </c>
      <c r="L7" s="32">
        <f aca="true" t="shared" si="2" ref="L7:L49">AVERAGE(K6:K8)</f>
        <v>4.977211437506111</v>
      </c>
      <c r="M7" s="34">
        <v>64.8021694072606</v>
      </c>
      <c r="N7" s="34">
        <v>556.9758788379612</v>
      </c>
    </row>
    <row r="8" spans="1:14" ht="12.75">
      <c r="A8" s="21">
        <v>5.5</v>
      </c>
      <c r="B8" s="25">
        <v>1973</v>
      </c>
      <c r="C8" s="28">
        <v>28.24934147241891</v>
      </c>
      <c r="D8" s="27">
        <f t="shared" si="0"/>
        <v>28.733122476485843</v>
      </c>
      <c r="E8" s="3"/>
      <c r="F8" s="29">
        <v>-0.18511152657939367</v>
      </c>
      <c r="G8" s="33">
        <f aca="true" t="shared" si="3" ref="G8:G18">AVERAGE(F7:F9)</f>
        <v>-0.1571463173987834</v>
      </c>
      <c r="H8" s="29">
        <v>-2.902891</v>
      </c>
      <c r="I8" s="65">
        <v>0.649527</v>
      </c>
      <c r="J8" s="32">
        <f t="shared" si="1"/>
        <v>-2.9757135</v>
      </c>
      <c r="K8" s="29">
        <v>4.830049452650178</v>
      </c>
      <c r="L8" s="32">
        <f t="shared" si="2"/>
        <v>5.047872612703113</v>
      </c>
      <c r="M8" s="34">
        <v>33.712874576077354</v>
      </c>
      <c r="N8" s="34">
        <v>160.96503344194957</v>
      </c>
    </row>
    <row r="9" spans="1:14" ht="12.75">
      <c r="A9" s="21">
        <v>6.5</v>
      </c>
      <c r="B9" s="25">
        <v>1968.4545454545457</v>
      </c>
      <c r="C9" s="28">
        <v>29.1649005682228</v>
      </c>
      <c r="D9" s="27">
        <f t="shared" si="0"/>
        <v>28.617726335828127</v>
      </c>
      <c r="E9" s="3"/>
      <c r="F9" s="29">
        <v>-0.050915048286917175</v>
      </c>
      <c r="G9" s="33">
        <f t="shared" si="3"/>
        <v>-0.2080846800358068</v>
      </c>
      <c r="H9" s="29">
        <v>-2.959436</v>
      </c>
      <c r="I9" s="65">
        <v>0.85630675</v>
      </c>
      <c r="J9" s="32">
        <f t="shared" si="1"/>
        <v>-3.0026110000000004</v>
      </c>
      <c r="K9" s="29">
        <v>5.24490445286309</v>
      </c>
      <c r="L9" s="32">
        <f t="shared" si="2"/>
        <v>4.9960428512723825</v>
      </c>
      <c r="M9" s="34">
        <v>41.739619129968744</v>
      </c>
      <c r="N9" s="34">
        <v>62.86500515041969</v>
      </c>
    </row>
    <row r="10" spans="1:14" ht="12.75">
      <c r="A10" s="21">
        <v>7.5</v>
      </c>
      <c r="B10" s="25">
        <v>1963.9090909090912</v>
      </c>
      <c r="C10" s="28">
        <v>28.438936966842682</v>
      </c>
      <c r="D10" s="27">
        <f t="shared" si="0"/>
        <v>28.884478740510385</v>
      </c>
      <c r="E10" s="3"/>
      <c r="F10" s="29">
        <v>-0.3882274652411095</v>
      </c>
      <c r="G10" s="33">
        <f t="shared" si="3"/>
        <v>-0.20743682906033742</v>
      </c>
      <c r="H10" s="29">
        <v>-3.145506</v>
      </c>
      <c r="I10" s="65">
        <v>0.705726</v>
      </c>
      <c r="J10" s="32">
        <f t="shared" si="1"/>
        <v>-3.0575365666666667</v>
      </c>
      <c r="K10" s="29">
        <v>4.913174648303879</v>
      </c>
      <c r="L10" s="32">
        <f t="shared" si="2"/>
        <v>5.116279239467277</v>
      </c>
      <c r="M10" s="34">
        <v>56.94462296236224</v>
      </c>
      <c r="N10" s="34">
        <v>53.84099886676715</v>
      </c>
    </row>
    <row r="11" spans="1:14" ht="12.75">
      <c r="A11" s="21">
        <v>8.5</v>
      </c>
      <c r="B11" s="25">
        <v>1959.3636363636367</v>
      </c>
      <c r="C11" s="28">
        <v>29.049598686465668</v>
      </c>
      <c r="D11" s="27">
        <f t="shared" si="0"/>
        <v>28.59558676093396</v>
      </c>
      <c r="E11" s="3"/>
      <c r="F11" s="29">
        <v>-0.18316797365298554</v>
      </c>
      <c r="G11" s="33">
        <f t="shared" si="3"/>
        <v>-0.31064599147209127</v>
      </c>
      <c r="H11" s="29">
        <v>-3.0676677</v>
      </c>
      <c r="I11" s="65">
        <v>1.0950243</v>
      </c>
      <c r="J11" s="32">
        <f t="shared" si="1"/>
        <v>-3.1005599000000004</v>
      </c>
      <c r="K11" s="29">
        <v>5.190758617234861</v>
      </c>
      <c r="L11" s="32">
        <f t="shared" si="2"/>
        <v>4.985093085558897</v>
      </c>
      <c r="M11" s="34">
        <v>44.56150537828231</v>
      </c>
      <c r="N11" s="34">
        <v>139.81260629988475</v>
      </c>
    </row>
    <row r="12" spans="1:14" ht="12.75">
      <c r="A12" s="21">
        <v>9.5</v>
      </c>
      <c r="B12" s="25">
        <v>1954.8181818181822</v>
      </c>
      <c r="C12" s="28">
        <v>28.29822462949354</v>
      </c>
      <c r="D12" s="27">
        <f t="shared" si="0"/>
        <v>28.621364402614233</v>
      </c>
      <c r="E12" s="3"/>
      <c r="F12" s="29">
        <v>-0.36054253552217874</v>
      </c>
      <c r="G12" s="33">
        <f t="shared" si="3"/>
        <v>-0.20214364945536759</v>
      </c>
      <c r="H12" s="29">
        <v>-3.088506</v>
      </c>
      <c r="I12" s="65">
        <v>1.2133927</v>
      </c>
      <c r="J12" s="32">
        <f t="shared" si="1"/>
        <v>-2.9974279</v>
      </c>
      <c r="K12" s="29">
        <v>4.85134599113795</v>
      </c>
      <c r="L12" s="32">
        <f t="shared" si="2"/>
        <v>4.99653134933692</v>
      </c>
      <c r="M12" s="34">
        <v>24.17278651204668</v>
      </c>
      <c r="N12" s="34">
        <v>34.58137009781577</v>
      </c>
    </row>
    <row r="13" spans="1:14" ht="12.75">
      <c r="A13" s="21">
        <v>10.5</v>
      </c>
      <c r="B13" s="25">
        <v>1950.2727272727277</v>
      </c>
      <c r="C13" s="28">
        <v>28.5162698918835</v>
      </c>
      <c r="D13" s="27">
        <f t="shared" si="0"/>
        <v>28.401692519553908</v>
      </c>
      <c r="E13" s="3"/>
      <c r="F13" s="29">
        <v>-0.0627204391909385</v>
      </c>
      <c r="G13" s="33">
        <f t="shared" si="3"/>
        <v>-0.24237122509293593</v>
      </c>
      <c r="H13" s="29">
        <v>-2.83611</v>
      </c>
      <c r="I13" s="65">
        <v>0.9128985</v>
      </c>
      <c r="J13" s="32">
        <f t="shared" si="1"/>
        <v>-2.9918905000000002</v>
      </c>
      <c r="K13" s="29">
        <v>4.947489439637953</v>
      </c>
      <c r="L13" s="32">
        <f t="shared" si="2"/>
        <v>4.896891706328861</v>
      </c>
      <c r="M13" s="34">
        <v>149.86082929049002</v>
      </c>
      <c r="N13" s="34">
        <v>142.7501282209968</v>
      </c>
    </row>
    <row r="14" spans="1:14" ht="12.75">
      <c r="A14" s="21">
        <v>11.5</v>
      </c>
      <c r="B14" s="25">
        <v>1945.7272727272732</v>
      </c>
      <c r="C14" s="28">
        <v>28.39058303728468</v>
      </c>
      <c r="D14" s="27">
        <f t="shared" si="0"/>
        <v>28.221930868911162</v>
      </c>
      <c r="E14" s="3"/>
      <c r="F14" s="29">
        <v>-0.3038507005656905</v>
      </c>
      <c r="G14" s="33">
        <f t="shared" si="3"/>
        <v>-0.21104856897684057</v>
      </c>
      <c r="H14" s="29">
        <v>-3.0510555</v>
      </c>
      <c r="I14" s="65">
        <v>1.037273</v>
      </c>
      <c r="J14" s="32">
        <f t="shared" si="1"/>
        <v>-2.9231175</v>
      </c>
      <c r="K14" s="29">
        <v>4.891839688210681</v>
      </c>
      <c r="L14" s="32">
        <f t="shared" si="2"/>
        <v>4.820278250733759</v>
      </c>
      <c r="M14" s="34">
        <v>25.00448454264958</v>
      </c>
      <c r="N14" s="34">
        <v>24.72745490273097</v>
      </c>
    </row>
    <row r="15" spans="1:14" ht="12.75">
      <c r="A15" s="21">
        <v>12.5</v>
      </c>
      <c r="B15" s="25">
        <v>1941.1818181818187</v>
      </c>
      <c r="C15" s="28">
        <v>27.758939677565312</v>
      </c>
      <c r="D15" s="27">
        <f t="shared" si="0"/>
        <v>27.977524755107854</v>
      </c>
      <c r="E15" s="3"/>
      <c r="F15" s="29">
        <v>-0.2665745671738927</v>
      </c>
      <c r="G15" s="33">
        <f t="shared" si="3"/>
        <v>-0.2996000093525301</v>
      </c>
      <c r="H15" s="29">
        <v>-2.882187</v>
      </c>
      <c r="I15" s="65">
        <v>1.118663</v>
      </c>
      <c r="J15" s="32">
        <f t="shared" si="1"/>
        <v>-2.960751</v>
      </c>
      <c r="K15" s="29">
        <v>4.621505624352643</v>
      </c>
      <c r="L15" s="32">
        <f t="shared" si="2"/>
        <v>4.714963603548828</v>
      </c>
      <c r="M15" s="34">
        <v>31.380779788347454</v>
      </c>
      <c r="N15" s="34">
        <v>242.66476829168238</v>
      </c>
    </row>
    <row r="16" spans="1:14" ht="12.75">
      <c r="A16" s="21">
        <v>13.5</v>
      </c>
      <c r="B16" s="25">
        <v>1936.6363636363642</v>
      </c>
      <c r="C16" s="28">
        <v>27.78305155047357</v>
      </c>
      <c r="D16" s="27">
        <f t="shared" si="0"/>
        <v>27.898091526613864</v>
      </c>
      <c r="E16" s="3"/>
      <c r="F16" s="29">
        <v>-0.32837476031800716</v>
      </c>
      <c r="G16" s="33">
        <f t="shared" si="3"/>
        <v>-0.3229265319554448</v>
      </c>
      <c r="H16" s="29">
        <v>-2.9490105</v>
      </c>
      <c r="I16" s="65">
        <v>1.212176</v>
      </c>
      <c r="J16" s="32">
        <f t="shared" si="1"/>
        <v>-2.9675289333333335</v>
      </c>
      <c r="K16" s="29">
        <v>4.6315454980831605</v>
      </c>
      <c r="L16" s="32">
        <f t="shared" si="2"/>
        <v>4.680364239782378</v>
      </c>
      <c r="M16" s="34">
        <v>69.25173120440253</v>
      </c>
      <c r="N16" s="34">
        <v>173.21454754690643</v>
      </c>
    </row>
    <row r="17" spans="1:14" ht="12.75">
      <c r="A17" s="21">
        <v>14.5</v>
      </c>
      <c r="B17" s="25">
        <v>1932.0909090909097</v>
      </c>
      <c r="C17" s="28">
        <v>28.152283351802712</v>
      </c>
      <c r="D17" s="27">
        <f t="shared" si="0"/>
        <v>27.724706400168106</v>
      </c>
      <c r="E17" s="3"/>
      <c r="F17" s="29">
        <v>-0.37383026837443456</v>
      </c>
      <c r="G17" s="33">
        <f t="shared" si="3"/>
        <v>-0.41927453329831105</v>
      </c>
      <c r="H17" s="29">
        <v>-3.0713893</v>
      </c>
      <c r="I17" s="65">
        <v>0.99620225</v>
      </c>
      <c r="J17" s="32">
        <f t="shared" si="1"/>
        <v>-3.0277550333333334</v>
      </c>
      <c r="K17" s="29">
        <v>4.78804159691133</v>
      </c>
      <c r="L17" s="32">
        <f t="shared" si="2"/>
        <v>4.609909216291254</v>
      </c>
      <c r="M17" s="34">
        <v>57.967966407642365</v>
      </c>
      <c r="N17" s="34">
        <v>446.2671112866825</v>
      </c>
    </row>
    <row r="18" spans="1:14" ht="12.75">
      <c r="A18" s="21">
        <v>15.5</v>
      </c>
      <c r="B18" s="25">
        <v>1927.5454545454552</v>
      </c>
      <c r="C18" s="28">
        <v>27.238784298228037</v>
      </c>
      <c r="D18" s="27">
        <f t="shared" si="0"/>
        <v>27.71789644489074</v>
      </c>
      <c r="E18" s="3"/>
      <c r="F18" s="29">
        <v>-0.5556185712024915</v>
      </c>
      <c r="G18" s="33">
        <f t="shared" si="3"/>
        <v>-0.48296954064776165</v>
      </c>
      <c r="H18" s="29">
        <v>-3.0628653</v>
      </c>
      <c r="I18" s="65">
        <v>0.998115</v>
      </c>
      <c r="J18" s="32">
        <f t="shared" si="1"/>
        <v>-3.0900313</v>
      </c>
      <c r="K18" s="29">
        <v>4.410140553879272</v>
      </c>
      <c r="L18" s="32">
        <f t="shared" si="2"/>
        <v>4.607073168799764</v>
      </c>
      <c r="M18" s="34">
        <v>93.87081720939955</v>
      </c>
      <c r="N18" s="34">
        <v>499.7059157976638</v>
      </c>
    </row>
    <row r="19" spans="1:14" ht="12.75">
      <c r="A19" s="21">
        <v>16.5</v>
      </c>
      <c r="B19" s="25">
        <v>1923</v>
      </c>
      <c r="C19" s="28">
        <v>27.762621684641477</v>
      </c>
      <c r="D19" s="27">
        <f>AVERAGE(C18:C19)</f>
        <v>27.500702991434757</v>
      </c>
      <c r="E19" s="3"/>
      <c r="F19" s="29">
        <v>-0.5194597823663589</v>
      </c>
      <c r="G19" s="33">
        <f>AVERAGE(F18:F19,F21)</f>
        <v>-0.48305615095307336</v>
      </c>
      <c r="H19" s="29">
        <v>-3.1358393</v>
      </c>
      <c r="I19" s="65">
        <v>1.0983927</v>
      </c>
      <c r="J19" s="32">
        <f t="shared" si="1"/>
        <v>-3.0949420333333335</v>
      </c>
      <c r="K19" s="29">
        <v>4.623037355608691</v>
      </c>
      <c r="L19" s="33">
        <f>AVERAGE(K18:K19,K21)</f>
        <v>4.635025358729917</v>
      </c>
      <c r="M19" s="34">
        <v>24.774872215155618</v>
      </c>
      <c r="N19" s="34">
        <v>171.17186762930368</v>
      </c>
    </row>
    <row r="20" spans="1:14" ht="12.75">
      <c r="A20" s="21"/>
      <c r="B20" s="66">
        <v>1918.5</v>
      </c>
      <c r="C20" s="28"/>
      <c r="D20" s="27"/>
      <c r="E20" s="3"/>
      <c r="F20" s="29"/>
      <c r="G20" s="33"/>
      <c r="H20" s="65">
        <v>-3.0861215</v>
      </c>
      <c r="I20" s="65">
        <v>1.231468</v>
      </c>
      <c r="J20" s="32">
        <f t="shared" si="1"/>
        <v>-3.1112667</v>
      </c>
      <c r="K20" s="29"/>
      <c r="L20" s="33"/>
      <c r="M20" s="34"/>
      <c r="N20" s="34"/>
    </row>
    <row r="21" spans="1:14" ht="12.75">
      <c r="A21" s="21">
        <v>18.5</v>
      </c>
      <c r="B21" s="25">
        <v>1913.9090909090917</v>
      </c>
      <c r="C21" s="28">
        <v>28.34519616340623</v>
      </c>
      <c r="D21" s="27">
        <f>AVERAGE(C19:C21)</f>
        <v>28.05390892402385</v>
      </c>
      <c r="E21" s="3"/>
      <c r="F21" s="29">
        <v>-0.37409009929036974</v>
      </c>
      <c r="G21" s="33">
        <f>AVERAGE(F19:F22)</f>
        <v>-0.448699894998386</v>
      </c>
      <c r="H21" s="29">
        <v>-3.1118393</v>
      </c>
      <c r="I21" s="65">
        <v>1.3003927</v>
      </c>
      <c r="J21" s="32">
        <f t="shared" si="1"/>
        <v>-3.0948886666666673</v>
      </c>
      <c r="K21" s="29">
        <v>4.871898166701786</v>
      </c>
      <c r="L21" s="33">
        <f>AVERAGE(K19:K22)</f>
        <v>4.717870224034054</v>
      </c>
      <c r="M21" s="34">
        <v>41.77497151345963</v>
      </c>
      <c r="N21" s="34">
        <v>141.65818960351476</v>
      </c>
    </row>
    <row r="22" spans="1:14" ht="12.75">
      <c r="A22" s="21">
        <v>19.5</v>
      </c>
      <c r="B22" s="25">
        <v>1909.3636363636372</v>
      </c>
      <c r="C22" s="28">
        <v>27.84794590397554</v>
      </c>
      <c r="D22" s="27">
        <f>AVERAGE(C21:C22)</f>
        <v>28.096571033690886</v>
      </c>
      <c r="E22" s="3"/>
      <c r="F22" s="29">
        <v>-0.4525498033384292</v>
      </c>
      <c r="G22" s="33">
        <f>AVERAGE(F21:F22)</f>
        <v>-0.41331995131439947</v>
      </c>
      <c r="H22" s="29">
        <v>-3.0867052</v>
      </c>
      <c r="I22" s="65">
        <v>1.2913006</v>
      </c>
      <c r="J22" s="32">
        <f t="shared" si="1"/>
        <v>-3.1677842333333337</v>
      </c>
      <c r="K22" s="29">
        <v>4.658675149791683</v>
      </c>
      <c r="L22" s="32">
        <f t="shared" si="2"/>
        <v>4.7683074685503115</v>
      </c>
      <c r="M22" s="34">
        <v>29.454500010617572</v>
      </c>
      <c r="N22" s="34">
        <v>50.1109634345317</v>
      </c>
    </row>
    <row r="23" spans="1:14" ht="12.75">
      <c r="A23" s="21">
        <v>20.5</v>
      </c>
      <c r="B23" s="25">
        <v>1904.8181818181827</v>
      </c>
      <c r="C23" s="28">
        <v>28.12046304995178</v>
      </c>
      <c r="D23" s="27">
        <f aca="true" t="shared" si="4" ref="D23:D49">AVERAGE(C21:C23)</f>
        <v>28.104535039111184</v>
      </c>
      <c r="E23" s="3"/>
      <c r="F23" s="29">
        <v>-0.6138783979267133</v>
      </c>
      <c r="G23" s="33">
        <f aca="true" t="shared" si="5" ref="G23:G49">AVERAGE(F21:F23)</f>
        <v>-0.4801727668518374</v>
      </c>
      <c r="H23" s="29">
        <v>-3.3048082</v>
      </c>
      <c r="I23" s="65">
        <v>1.2967216</v>
      </c>
      <c r="J23" s="32">
        <f t="shared" si="1"/>
        <v>-3.0897078</v>
      </c>
      <c r="K23" s="29">
        <v>4.774349089157465</v>
      </c>
      <c r="L23" s="32">
        <f t="shared" si="2"/>
        <v>4.609466436399754</v>
      </c>
      <c r="M23" s="34">
        <v>25.499413013420757</v>
      </c>
      <c r="N23" s="34">
        <v>19.658706214594368</v>
      </c>
    </row>
    <row r="24" spans="1:14" ht="12.75">
      <c r="A24" s="21">
        <v>21.5</v>
      </c>
      <c r="B24" s="25">
        <v>1900.2727272727282</v>
      </c>
      <c r="C24" s="28">
        <v>27.20152104415286</v>
      </c>
      <c r="D24" s="27">
        <f t="shared" si="4"/>
        <v>27.72330999936006</v>
      </c>
      <c r="E24" s="3"/>
      <c r="F24" s="29">
        <v>-0.3781264491348201</v>
      </c>
      <c r="G24" s="33">
        <f t="shared" si="5"/>
        <v>-0.48151821679998746</v>
      </c>
      <c r="H24" s="29">
        <v>-2.87761</v>
      </c>
      <c r="I24" s="65">
        <v>1.1013985</v>
      </c>
      <c r="J24" s="32">
        <f t="shared" si="1"/>
        <v>-3.0701760666666664</v>
      </c>
      <c r="K24" s="29">
        <v>4.395375070250115</v>
      </c>
      <c r="L24" s="32">
        <f t="shared" si="2"/>
        <v>4.767445555468846</v>
      </c>
      <c r="M24" s="34">
        <v>37.3495845396166</v>
      </c>
      <c r="N24" s="34">
        <v>176.65882002648985</v>
      </c>
    </row>
    <row r="25" spans="1:14" ht="12.75">
      <c r="A25" s="21">
        <v>22.5</v>
      </c>
      <c r="B25" s="25">
        <v>1895.7272727272737</v>
      </c>
      <c r="C25" s="28">
        <v>28.924431293764204</v>
      </c>
      <c r="D25" s="27">
        <f t="shared" si="4"/>
        <v>28.082138462622947</v>
      </c>
      <c r="E25" s="3"/>
      <c r="F25" s="29">
        <v>-0.16968681379912165</v>
      </c>
      <c r="G25" s="33">
        <f t="shared" si="5"/>
        <v>-0.3872305536202183</v>
      </c>
      <c r="H25" s="29">
        <v>-3.02811</v>
      </c>
      <c r="I25" s="65">
        <v>0.9478985</v>
      </c>
      <c r="J25" s="32">
        <f t="shared" si="1"/>
        <v>-2.8707766666666665</v>
      </c>
      <c r="K25" s="29">
        <v>5.132612506998959</v>
      </c>
      <c r="L25" s="32">
        <f t="shared" si="2"/>
        <v>4.759638781192805</v>
      </c>
      <c r="M25" s="34">
        <v>36.52313508806698</v>
      </c>
      <c r="N25" s="34">
        <v>27.041117798182555</v>
      </c>
    </row>
    <row r="26" spans="1:14" ht="12.75">
      <c r="A26" s="21">
        <v>23.5</v>
      </c>
      <c r="B26" s="25">
        <v>1891.1818181818192</v>
      </c>
      <c r="C26" s="28">
        <v>28.065823943870548</v>
      </c>
      <c r="D26" s="27">
        <f t="shared" si="4"/>
        <v>28.063925427262536</v>
      </c>
      <c r="E26" s="3"/>
      <c r="F26" s="29">
        <v>-0.027063345026967722</v>
      </c>
      <c r="G26" s="33">
        <f t="shared" si="5"/>
        <v>-0.19162553598696982</v>
      </c>
      <c r="H26" s="29">
        <v>-2.70661</v>
      </c>
      <c r="I26" s="65">
        <v>1.2808985</v>
      </c>
      <c r="J26" s="32">
        <f t="shared" si="1"/>
        <v>-2.9319849</v>
      </c>
      <c r="K26" s="29">
        <v>4.7509287663293405</v>
      </c>
      <c r="L26" s="32">
        <f t="shared" si="2"/>
        <v>5.017169937831542</v>
      </c>
      <c r="M26" s="34">
        <v>46.94921102132239</v>
      </c>
      <c r="N26" s="34">
        <v>210.21606451174065</v>
      </c>
    </row>
    <row r="27" spans="1:14" ht="12.75">
      <c r="A27" s="21">
        <v>24.5</v>
      </c>
      <c r="B27" s="25">
        <v>1884.270968147265</v>
      </c>
      <c r="C27" s="28">
        <v>29.000707836604008</v>
      </c>
      <c r="D27" s="27">
        <f t="shared" si="4"/>
        <v>28.663654358079587</v>
      </c>
      <c r="E27" s="3"/>
      <c r="F27" s="29">
        <v>-0.18692056737416352</v>
      </c>
      <c r="G27" s="33">
        <f t="shared" si="5"/>
        <v>-0.12789024206675095</v>
      </c>
      <c r="H27" s="29">
        <v>-3.0612347</v>
      </c>
      <c r="I27" s="65">
        <v>1.3311987</v>
      </c>
      <c r="J27" s="32">
        <f t="shared" si="1"/>
        <v>-2.8845785666666663</v>
      </c>
      <c r="K27" s="29">
        <v>5.167968540166326</v>
      </c>
      <c r="L27" s="32">
        <f t="shared" si="2"/>
        <v>4.9044371389746635</v>
      </c>
      <c r="M27" s="34">
        <v>30.73392293318406</v>
      </c>
      <c r="N27" s="34">
        <v>531.4759744383658</v>
      </c>
    </row>
    <row r="28" spans="1:14" ht="12.75">
      <c r="A28" s="21">
        <v>25.5</v>
      </c>
      <c r="B28" s="25">
        <v>1877.3601181127108</v>
      </c>
      <c r="C28" s="28">
        <v>28.167061550282273</v>
      </c>
      <c r="D28" s="27">
        <f t="shared" si="4"/>
        <v>28.411197776918943</v>
      </c>
      <c r="E28" s="3"/>
      <c r="F28" s="29">
        <v>-0.18525317702452643</v>
      </c>
      <c r="G28" s="33">
        <f t="shared" si="5"/>
        <v>-0.13307902980855255</v>
      </c>
      <c r="H28" s="29">
        <v>-2.885891</v>
      </c>
      <c r="I28" s="65">
        <v>0.896527</v>
      </c>
      <c r="J28" s="32">
        <f t="shared" si="1"/>
        <v>-3.0515785666666666</v>
      </c>
      <c r="K28" s="29">
        <v>4.794414110428323</v>
      </c>
      <c r="L28" s="32">
        <f t="shared" si="2"/>
        <v>5.019715226630438</v>
      </c>
      <c r="M28" s="34">
        <v>20.959626071553558</v>
      </c>
      <c r="N28" s="34">
        <v>229.43810107688407</v>
      </c>
    </row>
    <row r="29" spans="1:14" ht="12.75">
      <c r="A29" s="21">
        <v>26.5</v>
      </c>
      <c r="B29" s="25">
        <v>1870.4492680781566</v>
      </c>
      <c r="C29" s="28">
        <v>28.846551826074172</v>
      </c>
      <c r="D29" s="27">
        <f t="shared" si="4"/>
        <v>28.67144040432015</v>
      </c>
      <c r="E29" s="3"/>
      <c r="F29" s="29">
        <v>-0.36541170290121516</v>
      </c>
      <c r="G29" s="33">
        <f t="shared" si="5"/>
        <v>-0.24586181576663502</v>
      </c>
      <c r="H29" s="29">
        <v>-3.20761</v>
      </c>
      <c r="I29" s="65">
        <v>1.09068</v>
      </c>
      <c r="J29" s="32">
        <f t="shared" si="1"/>
        <v>-3.1052131000000003</v>
      </c>
      <c r="K29" s="29">
        <v>5.096763029296663</v>
      </c>
      <c r="L29" s="32">
        <f t="shared" si="2"/>
        <v>4.837907471319711</v>
      </c>
      <c r="M29" s="34">
        <v>46.89704470293385</v>
      </c>
      <c r="N29" s="34">
        <v>134.17049334081918</v>
      </c>
    </row>
    <row r="30" spans="1:14" ht="12.75">
      <c r="A30" s="21">
        <v>27.5</v>
      </c>
      <c r="B30" s="25">
        <v>1863.5384180436024</v>
      </c>
      <c r="C30" s="28">
        <v>27.761438942341222</v>
      </c>
      <c r="D30" s="27">
        <f t="shared" si="4"/>
        <v>28.258350772899224</v>
      </c>
      <c r="E30" s="3"/>
      <c r="F30" s="29">
        <v>-0.6060051870122447</v>
      </c>
      <c r="G30" s="33">
        <f t="shared" si="5"/>
        <v>-0.38555668897932877</v>
      </c>
      <c r="H30" s="29">
        <v>-3.2221383</v>
      </c>
      <c r="I30" s="65">
        <v>1.194319</v>
      </c>
      <c r="J30" s="32">
        <f t="shared" si="1"/>
        <v>-3.2198997666666664</v>
      </c>
      <c r="K30" s="29">
        <v>4.622545274234148</v>
      </c>
      <c r="L30" s="32">
        <f t="shared" si="2"/>
        <v>4.785597089663792</v>
      </c>
      <c r="M30" s="34">
        <v>33.46549236032145</v>
      </c>
      <c r="N30" s="34">
        <v>148.64695988572655</v>
      </c>
    </row>
    <row r="31" spans="1:14" ht="12.75">
      <c r="A31" s="21">
        <v>28.5</v>
      </c>
      <c r="B31" s="25">
        <v>1856.6275680090482</v>
      </c>
      <c r="C31" s="28">
        <v>27.797286455249584</v>
      </c>
      <c r="D31" s="27">
        <f t="shared" si="4"/>
        <v>28.135092407888322</v>
      </c>
      <c r="E31" s="3"/>
      <c r="F31" s="29">
        <v>-0.6063496551563373</v>
      </c>
      <c r="G31" s="33">
        <f t="shared" si="5"/>
        <v>-0.5259221816899324</v>
      </c>
      <c r="H31" s="29">
        <v>-3.229951</v>
      </c>
      <c r="I31" s="65">
        <v>1.2782333</v>
      </c>
      <c r="J31" s="32">
        <f t="shared" si="1"/>
        <v>-3.1817331</v>
      </c>
      <c r="K31" s="29">
        <v>4.637482965460564</v>
      </c>
      <c r="L31" s="32">
        <f t="shared" si="2"/>
        <v>4.565143516873672</v>
      </c>
      <c r="M31" s="34">
        <v>42.38748666842686</v>
      </c>
      <c r="N31" s="34">
        <v>285.95722692334846</v>
      </c>
    </row>
    <row r="32" spans="1:14" ht="12.75">
      <c r="A32" s="21">
        <v>29.5</v>
      </c>
      <c r="B32" s="25">
        <v>1849.716717974494</v>
      </c>
      <c r="C32" s="28">
        <v>27.302248340356137</v>
      </c>
      <c r="D32" s="27">
        <f t="shared" si="4"/>
        <v>27.62032457931565</v>
      </c>
      <c r="E32" s="3"/>
      <c r="F32" s="29">
        <v>-0.5726415957591364</v>
      </c>
      <c r="G32" s="33">
        <f t="shared" si="5"/>
        <v>-0.5949988126425728</v>
      </c>
      <c r="H32" s="29">
        <v>-3.09311</v>
      </c>
      <c r="I32" s="65">
        <v>1.2733985</v>
      </c>
      <c r="J32" s="32">
        <f t="shared" si="1"/>
        <v>-3.1251654999999996</v>
      </c>
      <c r="K32" s="29">
        <v>4.435402310926303</v>
      </c>
      <c r="L32" s="32">
        <f t="shared" si="2"/>
        <v>4.597632292382948</v>
      </c>
      <c r="M32" s="34">
        <v>30.13855561960972</v>
      </c>
      <c r="N32" s="34">
        <v>211.6487704828715</v>
      </c>
    </row>
    <row r="33" spans="1:14" ht="12.75">
      <c r="A33" s="21">
        <v>30.5</v>
      </c>
      <c r="B33" s="25">
        <v>1842.8058679399398</v>
      </c>
      <c r="C33" s="28">
        <v>27.9932809293856</v>
      </c>
      <c r="D33" s="27">
        <f t="shared" si="4"/>
        <v>27.697605241663776</v>
      </c>
      <c r="E33" s="3"/>
      <c r="F33" s="29">
        <v>-0.3880019730446662</v>
      </c>
      <c r="G33" s="33">
        <f t="shared" si="5"/>
        <v>-0.5223310746533799</v>
      </c>
      <c r="H33" s="29">
        <v>-3.0524355</v>
      </c>
      <c r="I33" s="65">
        <v>1.160057</v>
      </c>
      <c r="J33" s="32">
        <f t="shared" si="1"/>
        <v>-3.0331976</v>
      </c>
      <c r="K33" s="29">
        <v>4.720011600761979</v>
      </c>
      <c r="L33" s="32">
        <f t="shared" si="2"/>
        <v>4.586097494797826</v>
      </c>
      <c r="M33" s="34">
        <v>68.44664428264265</v>
      </c>
      <c r="N33" s="34">
        <v>617.75355288853</v>
      </c>
    </row>
    <row r="34" spans="1:14" ht="12.75">
      <c r="A34" s="21">
        <v>31.5</v>
      </c>
      <c r="B34" s="25">
        <v>1835.8950179053857</v>
      </c>
      <c r="C34" s="28">
        <v>27.714065674613554</v>
      </c>
      <c r="D34" s="27">
        <f t="shared" si="4"/>
        <v>27.669864981451763</v>
      </c>
      <c r="E34" s="3"/>
      <c r="F34" s="29">
        <v>-0.3477836177888429</v>
      </c>
      <c r="G34" s="33">
        <f t="shared" si="5"/>
        <v>-0.43614239553088185</v>
      </c>
      <c r="H34" s="29">
        <v>-2.9540473</v>
      </c>
      <c r="I34" s="65">
        <v>1.057113</v>
      </c>
      <c r="J34" s="32">
        <f t="shared" si="1"/>
        <v>-3.0467234333333337</v>
      </c>
      <c r="K34" s="29">
        <v>4.602878572705197</v>
      </c>
      <c r="L34" s="32">
        <f t="shared" si="2"/>
        <v>4.605888359192655</v>
      </c>
      <c r="M34" s="34">
        <v>94.01520758673861</v>
      </c>
      <c r="N34" s="34">
        <v>145.5907276295614</v>
      </c>
    </row>
    <row r="35" spans="1:14" ht="12.75">
      <c r="A35" s="21">
        <v>32.5</v>
      </c>
      <c r="B35" s="25">
        <v>1828.9841678708315</v>
      </c>
      <c r="C35" s="28">
        <v>27.449995733129207</v>
      </c>
      <c r="D35" s="27">
        <f t="shared" si="4"/>
        <v>27.719114112376122</v>
      </c>
      <c r="E35" s="3"/>
      <c r="F35" s="29">
        <v>-0.5824383889314154</v>
      </c>
      <c r="G35" s="33">
        <f t="shared" si="5"/>
        <v>-0.4394079932549748</v>
      </c>
      <c r="H35" s="29">
        <v>-3.1336875</v>
      </c>
      <c r="I35" s="65">
        <v>1.187663</v>
      </c>
      <c r="J35" s="32">
        <f t="shared" si="1"/>
        <v>-3.086233433333333</v>
      </c>
      <c r="K35" s="29">
        <v>4.494774904110792</v>
      </c>
      <c r="L35" s="32">
        <f t="shared" si="2"/>
        <v>4.477997364389632</v>
      </c>
      <c r="M35" s="34">
        <v>29.14390631589988</v>
      </c>
      <c r="N35" s="34">
        <v>247.42290061396042</v>
      </c>
    </row>
    <row r="36" spans="1:14" ht="12.75">
      <c r="A36" s="21">
        <v>33.5</v>
      </c>
      <c r="B36" s="25">
        <v>1822.0733178362773</v>
      </c>
      <c r="C36" s="28">
        <v>27.051270905857674</v>
      </c>
      <c r="D36" s="27">
        <f t="shared" si="4"/>
        <v>27.405110771200146</v>
      </c>
      <c r="E36" s="3"/>
      <c r="F36" s="29">
        <v>-0.7027840612796517</v>
      </c>
      <c r="G36" s="33">
        <f t="shared" si="5"/>
        <v>-0.5443353559999701</v>
      </c>
      <c r="H36" s="29">
        <v>-3.1709655</v>
      </c>
      <c r="I36" s="65">
        <v>1.261579</v>
      </c>
      <c r="J36" s="32">
        <f t="shared" si="1"/>
        <v>-3.057263666666667</v>
      </c>
      <c r="K36" s="29">
        <v>4.336338616352906</v>
      </c>
      <c r="L36" s="32">
        <f t="shared" si="2"/>
        <v>4.450724547764053</v>
      </c>
      <c r="M36" s="34">
        <v>46.20680475562116</v>
      </c>
      <c r="N36" s="34">
        <v>43.7401481090695</v>
      </c>
    </row>
    <row r="37" spans="1:14" ht="12.75">
      <c r="A37" s="21">
        <v>34.5</v>
      </c>
      <c r="B37" s="25">
        <v>1815.162467801723</v>
      </c>
      <c r="C37" s="28">
        <v>27.51478370060343</v>
      </c>
      <c r="D37" s="27">
        <f t="shared" si="4"/>
        <v>27.3386834465301</v>
      </c>
      <c r="E37" s="3"/>
      <c r="F37" s="29">
        <v>-0.30239139570761875</v>
      </c>
      <c r="G37" s="33">
        <f t="shared" si="5"/>
        <v>-0.5292046153062286</v>
      </c>
      <c r="H37" s="29">
        <v>-2.867138</v>
      </c>
      <c r="I37" s="65">
        <v>1.208986</v>
      </c>
      <c r="J37" s="32">
        <f t="shared" si="1"/>
        <v>-2.9517631666666664</v>
      </c>
      <c r="K37" s="29">
        <v>4.521060122828461</v>
      </c>
      <c r="L37" s="32">
        <f t="shared" si="2"/>
        <v>4.457870141915897</v>
      </c>
      <c r="M37" s="34">
        <v>47.605888212427494</v>
      </c>
      <c r="N37" s="34">
        <v>174.4963897858864</v>
      </c>
    </row>
    <row r="38" spans="1:14" ht="12.75">
      <c r="A38" s="21">
        <v>35.5</v>
      </c>
      <c r="B38" s="25">
        <v>1808.251617767169</v>
      </c>
      <c r="C38" s="28">
        <v>27.50286162493093</v>
      </c>
      <c r="D38" s="27">
        <f t="shared" si="4"/>
        <v>27.356305410464014</v>
      </c>
      <c r="E38" s="3"/>
      <c r="F38" s="29">
        <v>-0.2549231614727231</v>
      </c>
      <c r="G38" s="33">
        <f t="shared" si="5"/>
        <v>-0.42003287281999785</v>
      </c>
      <c r="H38" s="29">
        <v>-2.817186</v>
      </c>
      <c r="I38" s="65">
        <v>1.2900567</v>
      </c>
      <c r="J38" s="32">
        <f t="shared" si="1"/>
        <v>-2.879997233333333</v>
      </c>
      <c r="K38" s="29">
        <v>4.516211686566322</v>
      </c>
      <c r="L38" s="32">
        <f t="shared" si="2"/>
        <v>4.723925439718662</v>
      </c>
      <c r="M38" s="34">
        <v>61.805788905657465</v>
      </c>
      <c r="N38" s="34">
        <v>171.19757574285921</v>
      </c>
    </row>
    <row r="39" spans="1:14" ht="12.75">
      <c r="A39" s="21">
        <v>36.5</v>
      </c>
      <c r="B39" s="25">
        <v>1801.3407677326147</v>
      </c>
      <c r="C39" s="28">
        <v>28.928526358253585</v>
      </c>
      <c r="D39" s="27">
        <f t="shared" si="4"/>
        <v>27.982057227929317</v>
      </c>
      <c r="E39" s="3"/>
      <c r="F39" s="29">
        <v>-0.09639137536383557</v>
      </c>
      <c r="G39" s="33">
        <f t="shared" si="5"/>
        <v>-0.21790197751472581</v>
      </c>
      <c r="H39" s="29">
        <v>-2.9556677</v>
      </c>
      <c r="I39" s="65">
        <v>1.3203577</v>
      </c>
      <c r="J39" s="32">
        <f t="shared" si="1"/>
        <v>-2.9420498333333334</v>
      </c>
      <c r="K39" s="29">
        <v>5.134504509761203</v>
      </c>
      <c r="L39" s="32">
        <f t="shared" si="2"/>
        <v>4.695377915053425</v>
      </c>
      <c r="M39" s="34">
        <v>102.80749479398332</v>
      </c>
      <c r="N39" s="34">
        <v>255.90047397747364</v>
      </c>
    </row>
    <row r="40" spans="1:14" ht="12.75">
      <c r="A40" s="21">
        <v>37.5</v>
      </c>
      <c r="B40" s="25">
        <v>1794.4299176980605</v>
      </c>
      <c r="C40" s="28">
        <v>27.302286512717718</v>
      </c>
      <c r="D40" s="27">
        <f t="shared" si="4"/>
        <v>27.911224831967413</v>
      </c>
      <c r="E40" s="3"/>
      <c r="F40" s="29">
        <v>-0.5328194431838073</v>
      </c>
      <c r="G40" s="33">
        <f t="shared" si="5"/>
        <v>-0.2947113266734553</v>
      </c>
      <c r="H40" s="29">
        <v>-3.0532958</v>
      </c>
      <c r="I40" s="65">
        <v>1.3348702</v>
      </c>
      <c r="J40" s="32">
        <f t="shared" si="1"/>
        <v>-3.0447784</v>
      </c>
      <c r="K40" s="29">
        <v>4.435417548832748</v>
      </c>
      <c r="L40" s="32">
        <f t="shared" si="2"/>
        <v>4.741276547752412</v>
      </c>
      <c r="M40" s="34">
        <v>39.94158956063936</v>
      </c>
      <c r="N40" s="34">
        <v>55.70854021812461</v>
      </c>
    </row>
    <row r="41" spans="1:14" ht="12.75">
      <c r="A41" s="21">
        <v>38.5</v>
      </c>
      <c r="B41" s="25">
        <v>1787.5190676635063</v>
      </c>
      <c r="C41" s="28">
        <v>27.83656926400154</v>
      </c>
      <c r="D41" s="27">
        <f t="shared" si="4"/>
        <v>28.022460711657615</v>
      </c>
      <c r="E41" s="3"/>
      <c r="F41" s="29">
        <v>-0.4935864366663466</v>
      </c>
      <c r="G41" s="33">
        <f t="shared" si="5"/>
        <v>-0.3742657517379964</v>
      </c>
      <c r="H41" s="29">
        <v>-3.1253717</v>
      </c>
      <c r="I41" s="65">
        <v>1.316968</v>
      </c>
      <c r="J41" s="32">
        <f t="shared" si="1"/>
        <v>-3.035391166666667</v>
      </c>
      <c r="K41" s="29">
        <v>4.653907584663286</v>
      </c>
      <c r="L41" s="32">
        <f t="shared" si="2"/>
        <v>4.504738938135237</v>
      </c>
      <c r="M41" s="34">
        <v>51.687703530295146</v>
      </c>
      <c r="N41" s="34">
        <v>49.069624877741035</v>
      </c>
    </row>
    <row r="42" spans="1:14" ht="12.75">
      <c r="A42" s="21">
        <v>39.5</v>
      </c>
      <c r="B42" s="25">
        <v>1780.6082176289522</v>
      </c>
      <c r="C42" s="28">
        <v>27.27588695035018</v>
      </c>
      <c r="D42" s="27">
        <f t="shared" si="4"/>
        <v>27.471580909023146</v>
      </c>
      <c r="E42" s="3"/>
      <c r="F42" s="29">
        <v>-0.41252955201037844</v>
      </c>
      <c r="G42" s="33">
        <f t="shared" si="5"/>
        <v>-0.47964514395351077</v>
      </c>
      <c r="H42" s="29">
        <v>-2.927506</v>
      </c>
      <c r="I42" s="65">
        <v>1.3060593</v>
      </c>
      <c r="J42" s="32">
        <f t="shared" si="1"/>
        <v>-3.0375619666666664</v>
      </c>
      <c r="K42" s="29">
        <v>4.424891680909676</v>
      </c>
      <c r="L42" s="32">
        <f t="shared" si="2"/>
        <v>4.603247336146708</v>
      </c>
      <c r="M42" s="34">
        <v>39.65710053391302</v>
      </c>
      <c r="N42" s="34">
        <v>69.46374599489668</v>
      </c>
    </row>
    <row r="43" spans="1:14" ht="12.75">
      <c r="A43" s="21">
        <v>40.5</v>
      </c>
      <c r="B43" s="25">
        <v>1773.697367594398</v>
      </c>
      <c r="C43" s="28">
        <v>28.018983558823088</v>
      </c>
      <c r="D43" s="27">
        <f t="shared" si="4"/>
        <v>27.710479924391603</v>
      </c>
      <c r="E43" s="3"/>
      <c r="F43" s="29">
        <v>-0.39001995857852156</v>
      </c>
      <c r="G43" s="33">
        <f t="shared" si="5"/>
        <v>-0.4320453157517489</v>
      </c>
      <c r="H43" s="29">
        <v>-3.0598082</v>
      </c>
      <c r="I43" s="65">
        <v>1.2493216</v>
      </c>
      <c r="J43" s="32">
        <f t="shared" si="1"/>
        <v>-3.0454747333333336</v>
      </c>
      <c r="K43" s="29">
        <v>4.730942742867165</v>
      </c>
      <c r="L43" s="32">
        <f t="shared" si="2"/>
        <v>4.602887221331502</v>
      </c>
      <c r="M43" s="34">
        <v>66.80445267053787</v>
      </c>
      <c r="N43" s="34">
        <v>96.33343767423032</v>
      </c>
    </row>
    <row r="44" spans="1:14" ht="12.75">
      <c r="A44" s="21">
        <v>41.5</v>
      </c>
      <c r="B44" s="25">
        <v>1766.7865175598438</v>
      </c>
      <c r="C44" s="28">
        <v>27.833989663861782</v>
      </c>
      <c r="D44" s="27">
        <f t="shared" si="4"/>
        <v>27.70962005767835</v>
      </c>
      <c r="E44" s="3"/>
      <c r="F44" s="29">
        <v>-0.5178621533621293</v>
      </c>
      <c r="G44" s="33">
        <f t="shared" si="5"/>
        <v>-0.4401372213170098</v>
      </c>
      <c r="H44" s="29">
        <v>-3.14911</v>
      </c>
      <c r="I44" s="65">
        <v>1.2493985</v>
      </c>
      <c r="J44" s="32">
        <f t="shared" si="1"/>
        <v>-3.216342733333333</v>
      </c>
      <c r="K44" s="29">
        <v>4.652827240217665</v>
      </c>
      <c r="L44" s="32">
        <f t="shared" si="2"/>
        <v>4.758948647357266</v>
      </c>
      <c r="M44" s="34">
        <v>30.957354201202058</v>
      </c>
      <c r="N44" s="34">
        <v>42.92297495042624</v>
      </c>
    </row>
    <row r="45" spans="1:14" ht="12.75">
      <c r="A45" s="21">
        <v>42.5</v>
      </c>
      <c r="B45" s="25">
        <v>1759.8756675252896</v>
      </c>
      <c r="C45" s="28">
        <v>28.39339069399367</v>
      </c>
      <c r="D45" s="27">
        <f t="shared" si="4"/>
        <v>28.08212130555951</v>
      </c>
      <c r="E45" s="3"/>
      <c r="F45" s="29">
        <v>-0.6923202720846521</v>
      </c>
      <c r="G45" s="33">
        <f t="shared" si="5"/>
        <v>-0.533400794675101</v>
      </c>
      <c r="H45" s="29">
        <v>-3.44011</v>
      </c>
      <c r="I45" s="65">
        <v>1.4103985</v>
      </c>
      <c r="J45" s="32">
        <f t="shared" si="1"/>
        <v>-3.195327333333333</v>
      </c>
      <c r="K45" s="29">
        <v>4.89307595898697</v>
      </c>
      <c r="L45" s="32">
        <f t="shared" si="2"/>
        <v>4.699308272256345</v>
      </c>
      <c r="M45" s="34">
        <v>75.25463099277312</v>
      </c>
      <c r="N45" s="34">
        <v>189.93949970249005</v>
      </c>
    </row>
    <row r="46" spans="1:14" ht="12.75">
      <c r="A46" s="21">
        <v>43.5</v>
      </c>
      <c r="B46" s="25">
        <v>1752.9648174907354</v>
      </c>
      <c r="C46" s="28">
        <v>27.590616356667</v>
      </c>
      <c r="D46" s="27">
        <f t="shared" si="4"/>
        <v>27.93933223817415</v>
      </c>
      <c r="E46" s="3"/>
      <c r="F46" s="29">
        <v>-0.4162169256943751</v>
      </c>
      <c r="G46" s="33">
        <f t="shared" si="5"/>
        <v>-0.5421331170470521</v>
      </c>
      <c r="H46" s="29">
        <v>-2.996762</v>
      </c>
      <c r="I46" s="65">
        <v>1.216215</v>
      </c>
      <c r="J46" s="32">
        <f t="shared" si="1"/>
        <v>-3.1661257333333332</v>
      </c>
      <c r="K46" s="29">
        <v>4.5520216175643995</v>
      </c>
      <c r="L46" s="32">
        <f t="shared" si="2"/>
        <v>4.6972852625677355</v>
      </c>
      <c r="M46" s="34">
        <v>116.59154396295489</v>
      </c>
      <c r="N46" s="34">
        <v>237.80667357291009</v>
      </c>
    </row>
    <row r="47" spans="1:14" ht="12.75">
      <c r="A47" s="21">
        <v>44.5</v>
      </c>
      <c r="B47" s="25">
        <v>1746.0539674561812</v>
      </c>
      <c r="C47" s="28">
        <v>27.819487153784742</v>
      </c>
      <c r="D47" s="27">
        <f t="shared" si="4"/>
        <v>27.934498068148468</v>
      </c>
      <c r="E47" s="3"/>
      <c r="F47" s="29">
        <v>-0.4332787096281794</v>
      </c>
      <c r="G47" s="33">
        <f t="shared" si="5"/>
        <v>-0.5139386358024022</v>
      </c>
      <c r="H47" s="29">
        <v>-3.0615052</v>
      </c>
      <c r="I47" s="65">
        <v>1.2625006</v>
      </c>
      <c r="J47" s="32">
        <f t="shared" si="1"/>
        <v>-3.0475255000000003</v>
      </c>
      <c r="K47" s="29">
        <v>4.6467582111518375</v>
      </c>
      <c r="L47" s="32">
        <f t="shared" si="2"/>
        <v>4.5149988512229315</v>
      </c>
      <c r="M47" s="34">
        <v>69.84408431341758</v>
      </c>
      <c r="N47" s="34">
        <v>153.09505701424376</v>
      </c>
    </row>
    <row r="48" spans="1:14" ht="12.75">
      <c r="A48" s="21">
        <v>45.5</v>
      </c>
      <c r="B48" s="25">
        <v>1739.143117421627</v>
      </c>
      <c r="C48" s="28">
        <v>27.076553050401188</v>
      </c>
      <c r="D48" s="27">
        <f t="shared" si="4"/>
        <v>27.495552186950977</v>
      </c>
      <c r="E48" s="3"/>
      <c r="F48" s="29">
        <v>-0.6108607478330843</v>
      </c>
      <c r="G48" s="33">
        <f t="shared" si="5"/>
        <v>-0.4867854610518796</v>
      </c>
      <c r="H48" s="29">
        <v>-3.0843093</v>
      </c>
      <c r="I48" s="65">
        <v>1.2802955</v>
      </c>
      <c r="J48" s="32">
        <f t="shared" si="1"/>
        <v>-3.0638846</v>
      </c>
      <c r="K48" s="29">
        <v>4.3462167249525585</v>
      </c>
      <c r="L48" s="32">
        <f t="shared" si="2"/>
        <v>4.536768338126323</v>
      </c>
      <c r="M48" s="34">
        <v>49.164632424274465</v>
      </c>
      <c r="N48" s="34">
        <v>163.53236842637494</v>
      </c>
    </row>
    <row r="49" spans="1:14" ht="12.75">
      <c r="A49" s="21">
        <v>46.5</v>
      </c>
      <c r="B49" s="25">
        <v>1732.2322673870729</v>
      </c>
      <c r="C49" s="28">
        <v>27.748896212982707</v>
      </c>
      <c r="D49" s="27">
        <f t="shared" si="4"/>
        <v>27.54831213905621</v>
      </c>
      <c r="E49" s="3"/>
      <c r="F49" s="29">
        <v>-0.4323192556286025</v>
      </c>
      <c r="G49" s="33">
        <f t="shared" si="5"/>
        <v>-0.4921529043632888</v>
      </c>
      <c r="H49" s="29">
        <v>-3.0458393</v>
      </c>
      <c r="I49" s="65">
        <v>1.2080593</v>
      </c>
      <c r="J49" s="32">
        <f t="shared" si="1"/>
        <v>-3.0736512</v>
      </c>
      <c r="K49" s="29">
        <v>4.617330078274574</v>
      </c>
      <c r="L49" s="32">
        <f t="shared" si="2"/>
        <v>4.481773401613566</v>
      </c>
      <c r="M49" s="34">
        <v>42.424378350465275</v>
      </c>
      <c r="N49" s="34">
        <v>50.27978114166501</v>
      </c>
    </row>
    <row r="50" spans="1:14" ht="12.75">
      <c r="A50" s="21">
        <v>47.5</v>
      </c>
      <c r="B50" s="25">
        <v>1725.3214173525187</v>
      </c>
      <c r="C50" s="26"/>
      <c r="D50" s="26"/>
      <c r="E50" s="3"/>
      <c r="F50" s="26"/>
      <c r="G50" s="26"/>
      <c r="H50" s="29">
        <v>-3.090805</v>
      </c>
      <c r="I50" s="65">
        <v>1.2606527</v>
      </c>
      <c r="J50" s="32">
        <f t="shared" si="1"/>
        <v>-3.0429181</v>
      </c>
      <c r="K50" s="26"/>
      <c r="L50" s="26"/>
      <c r="M50" s="26"/>
      <c r="N50" s="26"/>
    </row>
    <row r="51" spans="1:14" ht="12.75">
      <c r="A51" s="21">
        <v>48.5</v>
      </c>
      <c r="B51" s="25">
        <v>1718.4105673179645</v>
      </c>
      <c r="C51" s="28">
        <v>26.932706703448225</v>
      </c>
      <c r="D51" s="27">
        <f>AVERAGE(C49:C52)</f>
        <v>27.58163332263408</v>
      </c>
      <c r="E51" s="3"/>
      <c r="F51" s="29">
        <v>-0.5486294367816179</v>
      </c>
      <c r="G51" s="33">
        <f>AVERAGE(F49:F52)</f>
        <v>-0.46603882445123235</v>
      </c>
      <c r="H51" s="29">
        <v>-2.99211</v>
      </c>
      <c r="I51" s="65">
        <v>1.2618985</v>
      </c>
      <c r="J51" s="32">
        <f t="shared" si="1"/>
        <v>-3.059701</v>
      </c>
      <c r="K51" s="29">
        <v>4.290312512608577</v>
      </c>
      <c r="L51" s="32">
        <f>AVERAGE(K49:K52)</f>
        <v>4.552497007447062</v>
      </c>
      <c r="M51" s="34">
        <v>34.46997794753668</v>
      </c>
      <c r="N51" s="34">
        <v>630.6351873371594</v>
      </c>
    </row>
    <row r="52" spans="1:14" ht="12.75">
      <c r="A52" s="21">
        <v>49.5</v>
      </c>
      <c r="B52" s="25">
        <v>1711.4997172834103</v>
      </c>
      <c r="C52" s="28">
        <v>28.063297051471306</v>
      </c>
      <c r="D52" s="27"/>
      <c r="E52" s="3"/>
      <c r="F52" s="33">
        <v>-0.4171677809434766</v>
      </c>
      <c r="H52" s="29">
        <v>-3.096188</v>
      </c>
      <c r="I52" s="65">
        <v>1.3084433</v>
      </c>
      <c r="J52" s="32"/>
      <c r="K52" s="29">
        <v>4.749848431458036</v>
      </c>
      <c r="L52" s="32"/>
      <c r="M52" s="34">
        <v>62.51944841266081</v>
      </c>
      <c r="N52" s="34">
        <v>123.00653049937704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7.7109375" style="42" customWidth="1"/>
    <col min="2" max="2" width="11.7109375" style="7" customWidth="1"/>
    <col min="3" max="3" width="9.7109375" style="48" customWidth="1"/>
    <col min="4" max="4" width="10.7109375" style="30" customWidth="1"/>
    <col min="5" max="5" width="9.7109375" style="7" customWidth="1"/>
    <col min="6" max="6" width="11.7109375" style="5" customWidth="1"/>
    <col min="7" max="8" width="11.7109375" style="7" customWidth="1"/>
    <col min="9" max="9" width="9.7109375" style="5" customWidth="1"/>
    <col min="10" max="10" width="11.7109375" style="37" customWidth="1"/>
    <col min="11" max="11" width="5.7109375" style="5" customWidth="1"/>
    <col min="12" max="12" width="9.7109375" style="5" customWidth="1"/>
    <col min="13" max="14" width="9.7109375" style="7" customWidth="1"/>
    <col min="15" max="16" width="9.7109375" style="5" customWidth="1"/>
    <col min="17" max="18" width="8.8515625" style="0" customWidth="1"/>
    <col min="19" max="19" width="9.7109375" style="42" customWidth="1"/>
    <col min="20" max="24" width="9.7109375" style="5" customWidth="1"/>
  </cols>
  <sheetData>
    <row r="1" ht="12.75">
      <c r="A1" s="22" t="s">
        <v>211</v>
      </c>
    </row>
    <row r="2" ht="12.75">
      <c r="A2" s="42" t="s">
        <v>206</v>
      </c>
    </row>
    <row r="4" spans="1:24" ht="12.75">
      <c r="A4" s="42" t="s">
        <v>60</v>
      </c>
      <c r="B4" s="7" t="s">
        <v>61</v>
      </c>
      <c r="C4" s="49" t="s">
        <v>57</v>
      </c>
      <c r="D4" s="52" t="s">
        <v>62</v>
      </c>
      <c r="E4" s="39" t="s">
        <v>63</v>
      </c>
      <c r="F4" s="5" t="s">
        <v>64</v>
      </c>
      <c r="G4" s="39" t="s">
        <v>65</v>
      </c>
      <c r="H4" s="39" t="s">
        <v>66</v>
      </c>
      <c r="I4" s="5" t="s">
        <v>67</v>
      </c>
      <c r="J4" s="47" t="s">
        <v>68</v>
      </c>
      <c r="L4" s="5" t="s">
        <v>64</v>
      </c>
      <c r="M4" s="7" t="s">
        <v>65</v>
      </c>
      <c r="N4" s="7" t="s">
        <v>217</v>
      </c>
      <c r="O4" s="68" t="s">
        <v>219</v>
      </c>
      <c r="Q4" s="68" t="s">
        <v>218</v>
      </c>
      <c r="R4" s="68"/>
      <c r="S4" s="42" t="s">
        <v>69</v>
      </c>
      <c r="T4" s="48" t="s">
        <v>70</v>
      </c>
      <c r="U4" s="48" t="s">
        <v>71</v>
      </c>
      <c r="V4" s="48" t="s">
        <v>72</v>
      </c>
      <c r="W4" s="48" t="s">
        <v>71</v>
      </c>
      <c r="X4" s="5" t="s">
        <v>73</v>
      </c>
    </row>
    <row r="5" spans="1:24" ht="12.75">
      <c r="A5" s="42">
        <v>4</v>
      </c>
      <c r="B5" s="7">
        <v>1950</v>
      </c>
      <c r="C5" s="50">
        <v>4.738609071151572</v>
      </c>
      <c r="D5" s="51">
        <v>62.52866376255349</v>
      </c>
      <c r="E5" s="7">
        <f>(LN(C5/0.38)/0.09)</f>
        <v>28.036974155561985</v>
      </c>
      <c r="L5" s="7">
        <v>5</v>
      </c>
      <c r="M5" s="7">
        <v>7.50746269</v>
      </c>
      <c r="N5" s="7">
        <v>1942.6716418011079</v>
      </c>
      <c r="O5" s="7">
        <v>-3.0772</v>
      </c>
      <c r="Q5" s="67">
        <v>1.2721</v>
      </c>
      <c r="R5" s="67"/>
      <c r="S5" s="42">
        <v>0</v>
      </c>
      <c r="T5" s="5">
        <v>45</v>
      </c>
      <c r="X5" s="5">
        <f aca="true" t="shared" si="0" ref="X5:X10">1950-V5</f>
        <v>1950</v>
      </c>
    </row>
    <row r="6" spans="1:24" ht="12.75">
      <c r="A6" s="42">
        <v>6</v>
      </c>
      <c r="B6" s="7">
        <v>1934.98507463</v>
      </c>
      <c r="C6" s="50">
        <v>4.747213551940962</v>
      </c>
      <c r="D6" s="51">
        <v>34.11465684916685</v>
      </c>
      <c r="E6" s="7">
        <f aca="true" t="shared" si="1" ref="E6:E51">(LN(C6/0.38)/0.09)</f>
        <v>28.05713168372264</v>
      </c>
      <c r="F6" s="7">
        <v>6</v>
      </c>
      <c r="G6" s="7">
        <v>15.01492537</v>
      </c>
      <c r="H6" s="7">
        <v>1935.343283602215</v>
      </c>
      <c r="I6" s="7">
        <v>-3.1824</v>
      </c>
      <c r="J6" s="37">
        <f>(E6-16.5+4.8*I6)/4.8+0.27</f>
        <v>-0.5046642325577828</v>
      </c>
      <c r="L6" s="7">
        <v>6</v>
      </c>
      <c r="M6" s="7">
        <v>15.01492537</v>
      </c>
      <c r="N6" s="7">
        <v>1935.343283602215</v>
      </c>
      <c r="O6" s="7">
        <v>-3.1824</v>
      </c>
      <c r="P6" s="7">
        <f>AVERAGE(O5:O7)</f>
        <v>-3.1699333333333333</v>
      </c>
      <c r="Q6" s="67">
        <v>1.1032</v>
      </c>
      <c r="R6" s="67"/>
      <c r="S6" s="42">
        <v>71</v>
      </c>
      <c r="T6" s="5">
        <v>445</v>
      </c>
      <c r="U6" s="5">
        <v>30</v>
      </c>
      <c r="V6" s="5">
        <v>503</v>
      </c>
      <c r="W6" s="5">
        <v>30</v>
      </c>
      <c r="X6" s="5">
        <f t="shared" si="0"/>
        <v>1447</v>
      </c>
    </row>
    <row r="7" spans="1:24" ht="12.75">
      <c r="A7" s="42">
        <v>7</v>
      </c>
      <c r="B7" s="7">
        <v>1927.47761194</v>
      </c>
      <c r="C7" s="50">
        <v>4.935731262860123</v>
      </c>
      <c r="D7" s="51">
        <v>114.01456744075429</v>
      </c>
      <c r="E7" s="7">
        <f t="shared" si="1"/>
        <v>28.489831856304853</v>
      </c>
      <c r="F7" s="7">
        <v>7</v>
      </c>
      <c r="G7" s="7">
        <v>22.52238806</v>
      </c>
      <c r="H7" s="7">
        <v>1928.0149254033229</v>
      </c>
      <c r="I7" s="7">
        <v>-3.2502</v>
      </c>
      <c r="J7" s="37">
        <f aca="true" t="shared" si="2" ref="J7:J51">(E7-16.5+4.8*I7)/4.8+0.27</f>
        <v>-0.482318363269822</v>
      </c>
      <c r="L7" s="7">
        <v>7</v>
      </c>
      <c r="M7" s="7">
        <v>22.52238806</v>
      </c>
      <c r="N7" s="7">
        <v>1928.0149254033229</v>
      </c>
      <c r="O7" s="7">
        <v>-3.2502</v>
      </c>
      <c r="P7" s="7">
        <f aca="true" t="shared" si="3" ref="P7:P70">AVERAGE(O6:O8)</f>
        <v>-3.0749999999999997</v>
      </c>
      <c r="Q7" s="67">
        <v>1.1471</v>
      </c>
      <c r="R7" s="67"/>
      <c r="S7" s="42">
        <v>136</v>
      </c>
      <c r="T7" s="5">
        <v>665</v>
      </c>
      <c r="U7" s="5">
        <v>30</v>
      </c>
      <c r="V7" s="5">
        <v>639</v>
      </c>
      <c r="W7" s="5">
        <v>30</v>
      </c>
      <c r="X7" s="5">
        <f t="shared" si="0"/>
        <v>1311</v>
      </c>
    </row>
    <row r="8" spans="1:24" ht="12.75">
      <c r="A8" s="42">
        <v>8</v>
      </c>
      <c r="B8" s="7">
        <v>1919.97014925</v>
      </c>
      <c r="C8" s="50">
        <v>4.805427107926543</v>
      </c>
      <c r="D8" s="51">
        <v>38.46939788641659</v>
      </c>
      <c r="E8" s="7">
        <f t="shared" si="1"/>
        <v>28.192555032886276</v>
      </c>
      <c r="F8" s="7">
        <v>8</v>
      </c>
      <c r="G8" s="7">
        <v>30.02985075</v>
      </c>
      <c r="H8" s="7">
        <v>1920.68656720443</v>
      </c>
      <c r="I8" s="7">
        <v>-2.7924</v>
      </c>
      <c r="J8" s="37">
        <f t="shared" si="2"/>
        <v>-0.08645103481535932</v>
      </c>
      <c r="L8" s="7">
        <v>8</v>
      </c>
      <c r="M8" s="7">
        <v>30.02985075</v>
      </c>
      <c r="N8" s="7">
        <v>1920.68656720443</v>
      </c>
      <c r="O8" s="7">
        <v>-2.7924</v>
      </c>
      <c r="P8" s="7">
        <f t="shared" si="3"/>
        <v>-2.9536000000000002</v>
      </c>
      <c r="Q8" s="67">
        <v>1.4672</v>
      </c>
      <c r="R8" s="67"/>
      <c r="S8" s="42">
        <v>180</v>
      </c>
      <c r="T8" s="5">
        <v>1135</v>
      </c>
      <c r="U8" s="5">
        <v>35</v>
      </c>
      <c r="V8" s="5">
        <v>1034</v>
      </c>
      <c r="W8" s="5">
        <v>35</v>
      </c>
      <c r="X8" s="5">
        <f t="shared" si="0"/>
        <v>916</v>
      </c>
    </row>
    <row r="9" spans="1:24" ht="12.75">
      <c r="A9" s="42">
        <v>9</v>
      </c>
      <c r="B9" s="7">
        <v>1912.46268657</v>
      </c>
      <c r="C9" s="50">
        <v>4.713113590303226</v>
      </c>
      <c r="D9" s="51">
        <v>37.56673208779391</v>
      </c>
      <c r="E9" s="7">
        <f t="shared" si="1"/>
        <v>27.97703083776446</v>
      </c>
      <c r="F9" s="7">
        <v>9</v>
      </c>
      <c r="G9" s="7">
        <v>37.53731343</v>
      </c>
      <c r="H9" s="7">
        <v>1913.358209005538</v>
      </c>
      <c r="I9" s="7">
        <v>-2.8182</v>
      </c>
      <c r="J9" s="37">
        <f t="shared" si="2"/>
        <v>-0.15715190879907087</v>
      </c>
      <c r="L9" s="7">
        <v>9</v>
      </c>
      <c r="M9" s="7">
        <v>37.53731343</v>
      </c>
      <c r="N9" s="7">
        <v>1913.358209005538</v>
      </c>
      <c r="O9" s="7">
        <v>-2.8182</v>
      </c>
      <c r="P9" s="7">
        <f t="shared" si="3"/>
        <v>-2.888666666666667</v>
      </c>
      <c r="Q9" s="67">
        <v>1.1101</v>
      </c>
      <c r="R9" s="67"/>
      <c r="S9" s="42">
        <v>230</v>
      </c>
      <c r="T9" s="5">
        <v>1735</v>
      </c>
      <c r="U9" s="5">
        <v>30</v>
      </c>
      <c r="V9" s="5">
        <v>1644</v>
      </c>
      <c r="W9" s="5">
        <v>30</v>
      </c>
      <c r="X9" s="5">
        <f t="shared" si="0"/>
        <v>306</v>
      </c>
    </row>
    <row r="10" spans="1:24" ht="12.75">
      <c r="A10" s="42">
        <v>10</v>
      </c>
      <c r="B10" s="7">
        <v>1904.95522388</v>
      </c>
      <c r="C10" s="50">
        <v>4.766117483639882</v>
      </c>
      <c r="D10" s="51">
        <v>145.40721058233075</v>
      </c>
      <c r="E10" s="7">
        <f t="shared" si="1"/>
        <v>28.10128949999447</v>
      </c>
      <c r="F10" s="7">
        <v>10</v>
      </c>
      <c r="G10" s="7">
        <v>45.04477612</v>
      </c>
      <c r="H10" s="7">
        <v>1906.029850806646</v>
      </c>
      <c r="I10" s="7">
        <v>-3.0554</v>
      </c>
      <c r="J10" s="37">
        <f t="shared" si="2"/>
        <v>-0.36846468750115235</v>
      </c>
      <c r="L10" s="7">
        <v>10</v>
      </c>
      <c r="M10" s="7">
        <v>45.04477612</v>
      </c>
      <c r="N10" s="7">
        <v>1906.029850806646</v>
      </c>
      <c r="O10" s="7">
        <v>-3.0554</v>
      </c>
      <c r="P10" s="7">
        <f t="shared" si="3"/>
        <v>-2.909266666666667</v>
      </c>
      <c r="Q10" s="67">
        <v>1.3502</v>
      </c>
      <c r="R10" s="67"/>
      <c r="S10" s="42">
        <v>276</v>
      </c>
      <c r="T10" s="5">
        <v>1985</v>
      </c>
      <c r="U10" s="5">
        <v>35</v>
      </c>
      <c r="V10" s="5">
        <v>1928</v>
      </c>
      <c r="W10" s="5">
        <v>35</v>
      </c>
      <c r="X10" s="5">
        <f t="shared" si="0"/>
        <v>22</v>
      </c>
    </row>
    <row r="11" spans="1:18" ht="12.75">
      <c r="A11" s="42">
        <v>11</v>
      </c>
      <c r="B11" s="7">
        <v>1897.44776119</v>
      </c>
      <c r="C11" s="50">
        <v>4.551884694100997</v>
      </c>
      <c r="D11" s="51">
        <v>32.19995574956288</v>
      </c>
      <c r="E11" s="7">
        <f t="shared" si="1"/>
        <v>27.59028213270563</v>
      </c>
      <c r="F11" s="7">
        <v>11</v>
      </c>
      <c r="G11" s="7">
        <v>50.675373130000004</v>
      </c>
      <c r="H11" s="7">
        <v>1900.5335821574758</v>
      </c>
      <c r="I11" s="7">
        <v>-2.8542</v>
      </c>
      <c r="J11" s="37">
        <f t="shared" si="2"/>
        <v>-0.2737245556863268</v>
      </c>
      <c r="L11" s="7">
        <v>10.75</v>
      </c>
      <c r="M11" s="7">
        <v>50.675373130000004</v>
      </c>
      <c r="N11" s="7">
        <v>1900.5335821574758</v>
      </c>
      <c r="O11" s="7">
        <v>-2.8542</v>
      </c>
      <c r="P11" s="7">
        <f t="shared" si="3"/>
        <v>-2.969</v>
      </c>
      <c r="Q11" s="67">
        <v>1.1271</v>
      </c>
      <c r="R11" s="67"/>
    </row>
    <row r="12" spans="1:18" ht="12.75">
      <c r="A12" s="42">
        <v>13.75</v>
      </c>
      <c r="B12" s="7">
        <v>1876.80223881</v>
      </c>
      <c r="C12" s="50">
        <v>4.890733223362407</v>
      </c>
      <c r="D12" s="51">
        <v>39.664670591557915</v>
      </c>
      <c r="E12" s="7">
        <f t="shared" si="1"/>
        <v>28.388069577066545</v>
      </c>
      <c r="F12" s="7">
        <v>13.75</v>
      </c>
      <c r="G12" s="7">
        <v>73.19776118999998</v>
      </c>
      <c r="H12" s="7">
        <v>1878.5485075607994</v>
      </c>
      <c r="I12" s="7">
        <v>-3.0218</v>
      </c>
      <c r="J12" s="37">
        <f t="shared" si="2"/>
        <v>-0.275118838111136</v>
      </c>
      <c r="L12" s="7">
        <v>11.75</v>
      </c>
      <c r="M12" s="7">
        <v>58.18283582</v>
      </c>
      <c r="N12" s="7">
        <v>1893.2052239585842</v>
      </c>
      <c r="O12" s="7">
        <v>-2.9974</v>
      </c>
      <c r="P12" s="7">
        <f t="shared" si="3"/>
        <v>-2.956466666666666</v>
      </c>
      <c r="Q12" s="67">
        <v>1.2402</v>
      </c>
      <c r="R12" s="67"/>
    </row>
    <row r="13" spans="1:18" ht="12.75">
      <c r="A13" s="42">
        <v>15.75</v>
      </c>
      <c r="B13" s="7">
        <v>1861.78731343</v>
      </c>
      <c r="C13" s="50">
        <v>4.608669032945692</v>
      </c>
      <c r="D13" s="51">
        <v>72.95334529778516</v>
      </c>
      <c r="E13" s="7">
        <f t="shared" si="1"/>
        <v>27.72803476175187</v>
      </c>
      <c r="F13" s="7">
        <v>15.75</v>
      </c>
      <c r="G13" s="7">
        <v>88.21268657</v>
      </c>
      <c r="H13" s="7">
        <v>1863.8917911630142</v>
      </c>
      <c r="I13" s="7">
        <v>-2.8434</v>
      </c>
      <c r="J13" s="37">
        <f t="shared" si="2"/>
        <v>-0.23422609130169347</v>
      </c>
      <c r="L13" s="7">
        <v>12.75</v>
      </c>
      <c r="M13" s="7">
        <v>65.69029851</v>
      </c>
      <c r="N13" s="7">
        <v>1885.8768657596922</v>
      </c>
      <c r="O13" s="7">
        <v>-3.0178</v>
      </c>
      <c r="P13" s="7">
        <f t="shared" si="3"/>
        <v>-3.019966666666667</v>
      </c>
      <c r="Q13" s="67">
        <v>1.4422</v>
      </c>
      <c r="R13" s="67"/>
    </row>
    <row r="14" spans="1:18" ht="12.75">
      <c r="A14" s="42">
        <v>16.75</v>
      </c>
      <c r="B14" s="7">
        <v>1854.27985075</v>
      </c>
      <c r="C14" s="50">
        <v>4.557109456524561</v>
      </c>
      <c r="D14" s="51">
        <v>75.68705055435645</v>
      </c>
      <c r="E14" s="7">
        <f t="shared" si="1"/>
        <v>27.60302841867834</v>
      </c>
      <c r="F14" s="7">
        <v>16.75</v>
      </c>
      <c r="G14" s="7">
        <v>95.72014925</v>
      </c>
      <c r="H14" s="7">
        <v>1856.5634329641218</v>
      </c>
      <c r="I14" s="7">
        <v>-3.1082</v>
      </c>
      <c r="J14" s="37">
        <f t="shared" si="2"/>
        <v>-0.5250690794420128</v>
      </c>
      <c r="L14" s="7">
        <v>13.14</v>
      </c>
      <c r="M14" s="7">
        <v>68.61820896</v>
      </c>
      <c r="N14" s="7">
        <v>1883.0188060621242</v>
      </c>
      <c r="O14" s="7">
        <v>-3.0447</v>
      </c>
      <c r="P14" s="7">
        <f t="shared" si="3"/>
        <v>-3.0281</v>
      </c>
      <c r="Q14" s="67">
        <v>1.2097</v>
      </c>
      <c r="R14" s="67"/>
    </row>
    <row r="15" spans="1:18" ht="12.75">
      <c r="A15" s="42">
        <v>17.75</v>
      </c>
      <c r="B15" s="7">
        <v>1846.77238806</v>
      </c>
      <c r="C15" s="50">
        <v>4.327129899600542</v>
      </c>
      <c r="D15" s="51">
        <v>56.77008048168659</v>
      </c>
      <c r="E15" s="7">
        <f t="shared" si="1"/>
        <v>27.027650086235038</v>
      </c>
      <c r="F15" s="7">
        <v>17.75</v>
      </c>
      <c r="G15" s="7">
        <v>103.22761194</v>
      </c>
      <c r="H15" s="7">
        <v>1849.2350747652295</v>
      </c>
      <c r="I15" s="7">
        <v>-3.0904</v>
      </c>
      <c r="J15" s="37">
        <f t="shared" si="2"/>
        <v>-0.6271395653677002</v>
      </c>
      <c r="L15" s="7">
        <v>13.75</v>
      </c>
      <c r="M15" s="7">
        <v>73.19776118999998</v>
      </c>
      <c r="N15" s="7">
        <v>1878.5485075607994</v>
      </c>
      <c r="O15" s="7">
        <v>-3.0218</v>
      </c>
      <c r="P15" s="7">
        <f t="shared" si="3"/>
        <v>-3.031833333333333</v>
      </c>
      <c r="Q15" s="67">
        <v>1.1328</v>
      </c>
      <c r="R15" s="67"/>
    </row>
    <row r="16" spans="1:18" ht="12.75">
      <c r="A16" s="42">
        <v>18.75</v>
      </c>
      <c r="B16" s="7">
        <v>1839.26492537</v>
      </c>
      <c r="C16" s="50">
        <v>5.170458971283519</v>
      </c>
      <c r="D16" s="51">
        <v>83.15432084889876</v>
      </c>
      <c r="E16" s="7">
        <f t="shared" si="1"/>
        <v>29.00606096353987</v>
      </c>
      <c r="F16" s="7">
        <v>18.75</v>
      </c>
      <c r="G16" s="7">
        <v>110.73507463</v>
      </c>
      <c r="H16" s="7">
        <v>1841.906716566337</v>
      </c>
      <c r="I16" s="7">
        <v>-2.7892</v>
      </c>
      <c r="J16" s="37">
        <f t="shared" si="2"/>
        <v>0.08622936740413936</v>
      </c>
      <c r="L16" s="7">
        <v>14.75</v>
      </c>
      <c r="M16" s="7">
        <v>80.70522388</v>
      </c>
      <c r="N16" s="7">
        <v>1871.220149361907</v>
      </c>
      <c r="O16" s="7">
        <v>-3.029</v>
      </c>
      <c r="P16" s="7">
        <f t="shared" si="3"/>
        <v>-2.964733333333333</v>
      </c>
      <c r="Q16" s="67">
        <v>1.3354</v>
      </c>
      <c r="R16" s="67"/>
    </row>
    <row r="17" spans="1:18" ht="12.75">
      <c r="A17" s="42">
        <v>20.75</v>
      </c>
      <c r="B17" s="7">
        <v>1824.25</v>
      </c>
      <c r="C17" s="50">
        <v>4.411886253005215</v>
      </c>
      <c r="D17" s="51">
        <v>28.729638366729816</v>
      </c>
      <c r="E17" s="7">
        <f t="shared" si="1"/>
        <v>27.24318162270521</v>
      </c>
      <c r="F17" s="7">
        <v>20.75</v>
      </c>
      <c r="G17" s="7">
        <v>125.75</v>
      </c>
      <c r="H17" s="7">
        <v>1827.250000168552</v>
      </c>
      <c r="I17" s="7">
        <v>-2.6462</v>
      </c>
      <c r="J17" s="37">
        <f t="shared" si="2"/>
        <v>-0.1380371619364139</v>
      </c>
      <c r="L17" s="7">
        <v>15.75</v>
      </c>
      <c r="M17" s="7">
        <v>88.21268657</v>
      </c>
      <c r="N17" s="7">
        <v>1863.8917911630142</v>
      </c>
      <c r="O17" s="7">
        <v>-2.8434</v>
      </c>
      <c r="P17" s="7">
        <f t="shared" si="3"/>
        <v>-2.993533333333333</v>
      </c>
      <c r="Q17" s="67">
        <v>1.4842</v>
      </c>
      <c r="R17" s="67"/>
    </row>
    <row r="18" spans="1:18" ht="12.75">
      <c r="A18" s="42">
        <v>25.75</v>
      </c>
      <c r="B18" s="7">
        <v>1786.71268657</v>
      </c>
      <c r="C18" s="50">
        <v>4.465978538964615</v>
      </c>
      <c r="D18" s="51">
        <v>97.15348784504035</v>
      </c>
      <c r="E18" s="7">
        <f t="shared" si="1"/>
        <v>27.378581936016477</v>
      </c>
      <c r="F18" s="7">
        <v>26</v>
      </c>
      <c r="G18" s="7">
        <v>165.1641791</v>
      </c>
      <c r="H18" s="7">
        <v>1788.776119624367</v>
      </c>
      <c r="I18" s="7">
        <v>-2.9244</v>
      </c>
      <c r="J18" s="37">
        <f t="shared" si="2"/>
        <v>-0.38802876332990055</v>
      </c>
      <c r="L18" s="7">
        <v>16.75</v>
      </c>
      <c r="M18" s="7">
        <v>95.72014925</v>
      </c>
      <c r="N18" s="7">
        <v>1856.5634329641218</v>
      </c>
      <c r="O18" s="7">
        <v>-3.1082</v>
      </c>
      <c r="P18" s="7">
        <f t="shared" si="3"/>
        <v>-3.014</v>
      </c>
      <c r="Q18" s="67">
        <v>1.7051</v>
      </c>
      <c r="R18" s="67"/>
    </row>
    <row r="19" spans="1:18" ht="12.75">
      <c r="A19" s="42">
        <v>30.75</v>
      </c>
      <c r="B19" s="7">
        <v>1749.17537313</v>
      </c>
      <c r="C19" s="50">
        <v>4.512893688635093</v>
      </c>
      <c r="D19" s="51">
        <v>44.90456015449778</v>
      </c>
      <c r="E19" s="7">
        <f t="shared" si="1"/>
        <v>27.494695445933598</v>
      </c>
      <c r="F19" s="7">
        <v>31</v>
      </c>
      <c r="G19" s="7">
        <v>202.70149254</v>
      </c>
      <c r="H19" s="7">
        <v>1752.1343286299045</v>
      </c>
      <c r="I19" s="7">
        <v>-3.1362</v>
      </c>
      <c r="J19" s="37">
        <f t="shared" si="2"/>
        <v>-0.575638448763834</v>
      </c>
      <c r="L19" s="7">
        <v>17.75</v>
      </c>
      <c r="M19" s="7">
        <v>103.22761194</v>
      </c>
      <c r="N19" s="7">
        <v>1849.2350747652295</v>
      </c>
      <c r="O19" s="7">
        <v>-3.0904</v>
      </c>
      <c r="P19" s="7">
        <f t="shared" si="3"/>
        <v>-2.9959333333333333</v>
      </c>
      <c r="Q19" s="67">
        <v>1.2962</v>
      </c>
      <c r="R19" s="67"/>
    </row>
    <row r="20" spans="1:18" ht="12.75">
      <c r="A20" s="42">
        <v>35.75</v>
      </c>
      <c r="B20" s="7">
        <v>1711.6380597</v>
      </c>
      <c r="C20" s="50">
        <v>4.486302588133035</v>
      </c>
      <c r="D20" s="51">
        <v>75.69904696219781</v>
      </c>
      <c r="E20" s="7">
        <f t="shared" si="1"/>
        <v>27.4290323526878</v>
      </c>
      <c r="F20" s="7">
        <v>35.75</v>
      </c>
      <c r="G20" s="7">
        <v>238.3619403</v>
      </c>
      <c r="H20" s="7">
        <v>1717.324627185166</v>
      </c>
      <c r="I20" s="7">
        <v>-3.1454</v>
      </c>
      <c r="J20" s="37">
        <f t="shared" si="2"/>
        <v>-0.5985182598567084</v>
      </c>
      <c r="L20" s="7">
        <v>18.75</v>
      </c>
      <c r="M20" s="7">
        <v>110.73507463</v>
      </c>
      <c r="N20" s="7">
        <v>1841.906716566337</v>
      </c>
      <c r="O20" s="7">
        <v>-2.7892</v>
      </c>
      <c r="P20" s="7">
        <f t="shared" si="3"/>
        <v>-2.8943333333333334</v>
      </c>
      <c r="Q20" s="67">
        <v>1.4081</v>
      </c>
      <c r="R20" s="67"/>
    </row>
    <row r="21" spans="1:18" ht="12.75">
      <c r="A21" s="42">
        <v>40.75</v>
      </c>
      <c r="B21" s="7">
        <v>1674.10074627</v>
      </c>
      <c r="C21" s="50">
        <v>4.5140422212881255</v>
      </c>
      <c r="D21" s="51">
        <v>87.1870328408624</v>
      </c>
      <c r="E21" s="7">
        <f t="shared" si="1"/>
        <v>27.49752286691427</v>
      </c>
      <c r="F21" s="7">
        <v>40.75</v>
      </c>
      <c r="G21" s="7">
        <v>275.89925373</v>
      </c>
      <c r="H21" s="7">
        <v>1680.682836190704</v>
      </c>
      <c r="I21" s="7">
        <v>-3.1342</v>
      </c>
      <c r="J21" s="37">
        <f t="shared" si="2"/>
        <v>-0.5730494027261933</v>
      </c>
      <c r="L21" s="7">
        <v>19.75</v>
      </c>
      <c r="M21" s="7">
        <v>118.24253731</v>
      </c>
      <c r="N21" s="7">
        <v>1834.578358367445</v>
      </c>
      <c r="O21" s="7">
        <v>-2.8034</v>
      </c>
      <c r="P21" s="7">
        <f t="shared" si="3"/>
        <v>-2.7462666666666666</v>
      </c>
      <c r="Q21" s="67">
        <v>1.1132</v>
      </c>
      <c r="R21" s="67"/>
    </row>
    <row r="22" spans="1:18" ht="12.75">
      <c r="A22" s="42">
        <v>45.75</v>
      </c>
      <c r="B22" s="7">
        <v>1636.5634328400001</v>
      </c>
      <c r="C22" s="50">
        <v>4.689893132239267</v>
      </c>
      <c r="D22" s="51">
        <v>74.42965476095308</v>
      </c>
      <c r="E22" s="7">
        <f t="shared" si="1"/>
        <v>27.922153579526153</v>
      </c>
      <c r="F22" s="7">
        <v>45.75</v>
      </c>
      <c r="G22" s="7">
        <v>313.43656716</v>
      </c>
      <c r="H22" s="7">
        <v>1644.041045196242</v>
      </c>
      <c r="I22" s="7">
        <v>-3.0024</v>
      </c>
      <c r="J22" s="37">
        <f t="shared" si="2"/>
        <v>-0.35278467093205135</v>
      </c>
      <c r="L22" s="7">
        <v>20.75</v>
      </c>
      <c r="M22" s="7">
        <v>125.75</v>
      </c>
      <c r="N22" s="7">
        <v>1827.250000168552</v>
      </c>
      <c r="O22" s="7">
        <v>-2.6462</v>
      </c>
      <c r="P22" s="7">
        <f t="shared" si="3"/>
        <v>-2.7913333333333337</v>
      </c>
      <c r="Q22" s="67">
        <v>1.4251</v>
      </c>
      <c r="R22" s="67"/>
    </row>
    <row r="23" spans="1:18" ht="12.75">
      <c r="A23" s="42">
        <v>50.75</v>
      </c>
      <c r="B23" s="7">
        <v>1599.0261194</v>
      </c>
      <c r="C23" s="50">
        <v>4.4409548511653645</v>
      </c>
      <c r="D23" s="51">
        <v>85.17359280270746</v>
      </c>
      <c r="E23" s="7">
        <f t="shared" si="1"/>
        <v>27.316149290591845</v>
      </c>
      <c r="F23" s="7">
        <v>50.75</v>
      </c>
      <c r="G23" s="7">
        <v>350.9738806</v>
      </c>
      <c r="H23" s="7">
        <v>1607.39925420178</v>
      </c>
      <c r="I23" s="7">
        <v>-3.0522</v>
      </c>
      <c r="J23" s="37">
        <f t="shared" si="2"/>
        <v>-0.528835564460032</v>
      </c>
      <c r="L23" s="7">
        <v>26</v>
      </c>
      <c r="M23" s="7">
        <v>165.1641791</v>
      </c>
      <c r="N23" s="7">
        <v>1788.776119624367</v>
      </c>
      <c r="O23" s="7">
        <v>-2.9244</v>
      </c>
      <c r="P23" s="7">
        <f t="shared" si="3"/>
        <v>-2.9022666666666663</v>
      </c>
      <c r="Q23" s="67">
        <v>1.3992</v>
      </c>
      <c r="R23" s="67"/>
    </row>
    <row r="24" spans="1:18" ht="12.75">
      <c r="A24" s="42">
        <v>56</v>
      </c>
      <c r="B24" s="7">
        <v>1559.6119403</v>
      </c>
      <c r="C24" s="50">
        <v>4.918497189841219</v>
      </c>
      <c r="D24" s="51">
        <v>143.30446068632233</v>
      </c>
      <c r="E24" s="7">
        <f t="shared" si="1"/>
        <v>28.45096734319493</v>
      </c>
      <c r="F24" s="7">
        <v>56</v>
      </c>
      <c r="G24" s="7">
        <v>388.51119403</v>
      </c>
      <c r="H24" s="7">
        <v>1570.7574632073179</v>
      </c>
      <c r="I24" s="7">
        <v>-2.9984</v>
      </c>
      <c r="J24" s="37">
        <f t="shared" si="2"/>
        <v>-0.23861513683438984</v>
      </c>
      <c r="L24" s="7">
        <v>31</v>
      </c>
      <c r="M24" s="7">
        <v>202.70149254</v>
      </c>
      <c r="N24" s="7">
        <v>1752.1343286299045</v>
      </c>
      <c r="O24" s="7">
        <v>-3.1362</v>
      </c>
      <c r="P24" s="7">
        <f t="shared" si="3"/>
        <v>-3.0686666666666667</v>
      </c>
      <c r="Q24" s="67">
        <v>1.2661</v>
      </c>
      <c r="R24" s="67"/>
    </row>
    <row r="25" spans="1:18" ht="12.75">
      <c r="A25" s="42">
        <v>66</v>
      </c>
      <c r="B25" s="7">
        <v>1484.53731343</v>
      </c>
      <c r="C25" s="50">
        <v>5.123419464260289</v>
      </c>
      <c r="D25" s="51">
        <v>148.43877163922758</v>
      </c>
      <c r="E25" s="7">
        <f t="shared" si="1"/>
        <v>28.904512294494133</v>
      </c>
      <c r="F25" s="7">
        <v>66</v>
      </c>
      <c r="G25" s="7">
        <v>465.46268657</v>
      </c>
      <c r="H25" s="7">
        <v>1495.641791668671</v>
      </c>
      <c r="I25" s="7">
        <v>-2.9907</v>
      </c>
      <c r="J25" s="37">
        <f t="shared" si="2"/>
        <v>-0.1364266053137222</v>
      </c>
      <c r="L25" s="7">
        <v>35.75</v>
      </c>
      <c r="M25" s="7">
        <v>238.3619403</v>
      </c>
      <c r="N25" s="7">
        <v>1717.324627185166</v>
      </c>
      <c r="O25" s="7">
        <v>-3.1454</v>
      </c>
      <c r="P25" s="7">
        <f t="shared" si="3"/>
        <v>-3.1386000000000003</v>
      </c>
      <c r="Q25" s="67">
        <v>1.2852</v>
      </c>
      <c r="R25" s="67"/>
    </row>
    <row r="26" spans="1:18" ht="12.75">
      <c r="A26" s="42">
        <v>71</v>
      </c>
      <c r="B26" s="7">
        <v>1447</v>
      </c>
      <c r="C26" s="50">
        <v>4.516707273436063</v>
      </c>
      <c r="D26" s="51">
        <v>41.47592268640519</v>
      </c>
      <c r="E26" s="7">
        <f t="shared" si="1"/>
        <v>27.504080836750454</v>
      </c>
      <c r="F26" s="7">
        <v>71</v>
      </c>
      <c r="G26" s="7">
        <v>503</v>
      </c>
      <c r="H26" s="7">
        <v>1459.000000674209</v>
      </c>
      <c r="I26" s="7">
        <v>-2.7272</v>
      </c>
      <c r="J26" s="37">
        <f t="shared" si="2"/>
        <v>-0.1646831590103217</v>
      </c>
      <c r="L26" s="7">
        <v>40.75</v>
      </c>
      <c r="M26" s="7">
        <v>275.89925373</v>
      </c>
      <c r="N26" s="7">
        <v>1680.682836190704</v>
      </c>
      <c r="O26" s="7">
        <v>-3.1342</v>
      </c>
      <c r="P26" s="7">
        <f t="shared" si="3"/>
        <v>-3.094</v>
      </c>
      <c r="Q26" s="67">
        <v>1.2681</v>
      </c>
      <c r="R26" s="67"/>
    </row>
    <row r="27" spans="1:18" ht="12.75">
      <c r="A27" s="42">
        <v>86</v>
      </c>
      <c r="B27" s="7">
        <v>1415.61538462</v>
      </c>
      <c r="C27" s="50">
        <v>4.6989253378917155</v>
      </c>
      <c r="D27" s="51">
        <v>72.19100382774883</v>
      </c>
      <c r="E27" s="7">
        <f t="shared" si="1"/>
        <v>27.94353174800639</v>
      </c>
      <c r="F27" s="7">
        <v>86</v>
      </c>
      <c r="G27" s="7">
        <v>534.38461538</v>
      </c>
      <c r="H27" s="7">
        <v>1429.4615391357472</v>
      </c>
      <c r="I27" s="7">
        <v>-2.8364</v>
      </c>
      <c r="J27" s="37">
        <f t="shared" si="2"/>
        <v>-0.18233088583200185</v>
      </c>
      <c r="L27" s="7">
        <v>45.75</v>
      </c>
      <c r="M27" s="7">
        <v>313.43656716</v>
      </c>
      <c r="N27" s="7">
        <v>1644.041045196242</v>
      </c>
      <c r="O27" s="7">
        <v>-3.0024</v>
      </c>
      <c r="P27" s="7">
        <f t="shared" si="3"/>
        <v>-3.0629333333333335</v>
      </c>
      <c r="Q27" s="67">
        <v>1.3432</v>
      </c>
      <c r="R27" s="67"/>
    </row>
    <row r="28" spans="1:18" ht="12.75">
      <c r="A28" s="42">
        <v>97</v>
      </c>
      <c r="B28" s="7">
        <v>1392.6</v>
      </c>
      <c r="C28" s="50">
        <v>4.571893427997271</v>
      </c>
      <c r="D28" s="51">
        <v>135.3527273401561</v>
      </c>
      <c r="E28" s="7">
        <f t="shared" si="1"/>
        <v>27.63901624678568</v>
      </c>
      <c r="F28" s="7">
        <v>97</v>
      </c>
      <c r="G28" s="7">
        <v>557.4</v>
      </c>
      <c r="H28" s="7">
        <v>1407.800000674209</v>
      </c>
      <c r="I28" s="7">
        <v>-2.9572</v>
      </c>
      <c r="J28" s="37">
        <f t="shared" si="2"/>
        <v>-0.3665716152529832</v>
      </c>
      <c r="L28" s="7">
        <v>50.75</v>
      </c>
      <c r="M28" s="7">
        <v>350.9738806</v>
      </c>
      <c r="N28" s="7">
        <v>1607.39925420178</v>
      </c>
      <c r="O28" s="7">
        <v>-3.0522</v>
      </c>
      <c r="P28" s="7">
        <f t="shared" si="3"/>
        <v>-3.017666666666667</v>
      </c>
      <c r="Q28" s="67">
        <v>1.3031</v>
      </c>
      <c r="R28" s="67"/>
    </row>
    <row r="29" spans="1:18" ht="12.75">
      <c r="A29" s="42">
        <v>100</v>
      </c>
      <c r="B29" s="7">
        <v>1386.32307692</v>
      </c>
      <c r="C29" s="50">
        <v>4.802128864292879</v>
      </c>
      <c r="D29" s="51">
        <v>132.54501102442572</v>
      </c>
      <c r="E29" s="7">
        <f t="shared" si="1"/>
        <v>28.18492621385451</v>
      </c>
      <c r="F29" s="7">
        <v>100</v>
      </c>
      <c r="G29" s="7">
        <v>563.67692308</v>
      </c>
      <c r="H29" s="7">
        <v>1401.8923083665168</v>
      </c>
      <c r="I29" s="7">
        <v>-3.0154</v>
      </c>
      <c r="J29" s="37">
        <f t="shared" si="2"/>
        <v>-0.31104037211364366</v>
      </c>
      <c r="L29" s="7">
        <v>55.75</v>
      </c>
      <c r="M29" s="7">
        <v>388.51119403</v>
      </c>
      <c r="N29" s="7">
        <v>1570.7574632073179</v>
      </c>
      <c r="O29" s="7">
        <v>-2.9984</v>
      </c>
      <c r="P29" s="7">
        <f t="shared" si="3"/>
        <v>-3.0376</v>
      </c>
      <c r="Q29" s="67">
        <v>1.0562</v>
      </c>
      <c r="R29" s="67"/>
    </row>
    <row r="30" spans="1:18" ht="12.75">
      <c r="A30" s="42">
        <v>101</v>
      </c>
      <c r="B30" s="7">
        <v>1384.23076923</v>
      </c>
      <c r="C30" s="50">
        <v>4.60034558917079</v>
      </c>
      <c r="D30" s="51">
        <v>39.70415711501589</v>
      </c>
      <c r="E30" s="7">
        <f t="shared" si="1"/>
        <v>27.707949500170987</v>
      </c>
      <c r="F30" s="7">
        <v>101</v>
      </c>
      <c r="G30" s="7">
        <v>565.76923077</v>
      </c>
      <c r="H30" s="7">
        <v>1399.923077597286</v>
      </c>
      <c r="I30" s="7">
        <v>-2.7012</v>
      </c>
      <c r="J30" s="37">
        <f t="shared" si="2"/>
        <v>-0.09621052079771103</v>
      </c>
      <c r="L30" s="7">
        <v>61</v>
      </c>
      <c r="M30" s="7">
        <v>427.92537313</v>
      </c>
      <c r="N30" s="7">
        <v>1532.283582663133</v>
      </c>
      <c r="O30" s="7">
        <v>-3.0622</v>
      </c>
      <c r="P30" s="7">
        <f t="shared" si="3"/>
        <v>-3.0170999999999997</v>
      </c>
      <c r="Q30" s="67">
        <v>1.2431</v>
      </c>
      <c r="R30" s="67"/>
    </row>
    <row r="31" spans="1:18" ht="12.75">
      <c r="A31" s="42">
        <v>106</v>
      </c>
      <c r="B31" s="7">
        <v>1373.76923077</v>
      </c>
      <c r="C31" s="50">
        <v>4.940392713975479</v>
      </c>
      <c r="D31" s="51">
        <v>84.79906129451642</v>
      </c>
      <c r="E31" s="7">
        <f t="shared" si="1"/>
        <v>28.500320567311192</v>
      </c>
      <c r="F31" s="7">
        <v>106</v>
      </c>
      <c r="G31" s="7">
        <v>576.23076923</v>
      </c>
      <c r="H31" s="7">
        <v>1390.0769237511322</v>
      </c>
      <c r="I31" s="7">
        <v>-2.8894</v>
      </c>
      <c r="J31" s="37">
        <f t="shared" si="2"/>
        <v>-0.11933321514350176</v>
      </c>
      <c r="L31" s="7">
        <v>66</v>
      </c>
      <c r="M31" s="7">
        <v>465.46268657</v>
      </c>
      <c r="N31" s="7">
        <v>1495.641791668671</v>
      </c>
      <c r="O31" s="7">
        <v>-2.9907</v>
      </c>
      <c r="P31" s="7">
        <f t="shared" si="3"/>
        <v>-2.9267</v>
      </c>
      <c r="Q31" s="67">
        <v>1.1296</v>
      </c>
      <c r="R31" s="67"/>
    </row>
    <row r="32" spans="1:18" ht="12.75">
      <c r="A32" s="42">
        <v>115</v>
      </c>
      <c r="B32" s="7">
        <v>1354.93846154</v>
      </c>
      <c r="C32" s="50">
        <v>4.79257368052479</v>
      </c>
      <c r="D32" s="51">
        <v>77.47973404780208</v>
      </c>
      <c r="E32" s="7">
        <f t="shared" si="1"/>
        <v>28.162795513473323</v>
      </c>
      <c r="F32" s="7">
        <v>115</v>
      </c>
      <c r="G32" s="7">
        <v>595.06153846</v>
      </c>
      <c r="H32" s="7">
        <v>1372.3538468280547</v>
      </c>
      <c r="I32" s="7">
        <v>-2.7988</v>
      </c>
      <c r="J32" s="37">
        <f t="shared" si="2"/>
        <v>-0.09905093469305742</v>
      </c>
      <c r="L32" s="7">
        <v>71</v>
      </c>
      <c r="M32" s="7">
        <v>503</v>
      </c>
      <c r="N32" s="7">
        <v>1459.000000674209</v>
      </c>
      <c r="O32" s="7">
        <v>-2.7272</v>
      </c>
      <c r="P32" s="7">
        <f t="shared" si="3"/>
        <v>-2.8564333333333334</v>
      </c>
      <c r="Q32" s="67">
        <v>1.4131</v>
      </c>
      <c r="R32" s="67"/>
    </row>
    <row r="33" spans="1:18" ht="12.75">
      <c r="A33" s="42">
        <v>116</v>
      </c>
      <c r="B33" s="7">
        <v>1352.84615385</v>
      </c>
      <c r="C33" s="50">
        <v>4.823886115948792</v>
      </c>
      <c r="D33" s="51">
        <v>74.85942859303317</v>
      </c>
      <c r="E33" s="7">
        <f t="shared" si="1"/>
        <v>28.235154195588276</v>
      </c>
      <c r="F33" s="7">
        <v>116</v>
      </c>
      <c r="G33" s="7">
        <v>597.15384615</v>
      </c>
      <c r="H33" s="7">
        <v>1370.3846160588237</v>
      </c>
      <c r="I33" s="7">
        <v>-3.1673</v>
      </c>
      <c r="J33" s="37">
        <f t="shared" si="2"/>
        <v>-0.4524762092524425</v>
      </c>
      <c r="L33" s="7">
        <v>76</v>
      </c>
      <c r="M33" s="7">
        <v>513.46153846</v>
      </c>
      <c r="N33" s="7">
        <v>1449.1538468280546</v>
      </c>
      <c r="O33" s="7">
        <v>-2.8514</v>
      </c>
      <c r="P33" s="7">
        <f t="shared" si="3"/>
        <v>-2.7829333333333337</v>
      </c>
      <c r="Q33" s="67">
        <v>1.4902</v>
      </c>
      <c r="R33" s="67"/>
    </row>
    <row r="34" spans="1:18" ht="12.75">
      <c r="A34" s="42">
        <v>146</v>
      </c>
      <c r="B34" s="7">
        <v>1221.22727273</v>
      </c>
      <c r="C34" s="50">
        <v>5.024775371658836</v>
      </c>
      <c r="D34" s="51">
        <v>111.39680269154113</v>
      </c>
      <c r="E34" s="7">
        <f t="shared" si="1"/>
        <v>28.688497522780317</v>
      </c>
      <c r="F34" s="7">
        <v>146</v>
      </c>
      <c r="G34" s="7">
        <v>728.77272727</v>
      </c>
      <c r="H34" s="7">
        <v>1242.818181930413</v>
      </c>
      <c r="I34" s="7">
        <v>-2.9044</v>
      </c>
      <c r="J34" s="37">
        <f t="shared" si="2"/>
        <v>-0.09512968275410061</v>
      </c>
      <c r="L34" s="7">
        <v>81</v>
      </c>
      <c r="M34" s="7">
        <v>523.92307692</v>
      </c>
      <c r="N34" s="7">
        <v>1439.307692981901</v>
      </c>
      <c r="O34" s="7">
        <v>-2.7702</v>
      </c>
      <c r="P34" s="7">
        <f t="shared" si="3"/>
        <v>-2.8193333333333332</v>
      </c>
      <c r="Q34" s="67">
        <v>1.0221</v>
      </c>
      <c r="R34" s="67"/>
    </row>
    <row r="35" spans="1:18" ht="12.75">
      <c r="A35" s="42">
        <v>171</v>
      </c>
      <c r="B35" s="7">
        <v>996.79545455</v>
      </c>
      <c r="C35" s="50">
        <v>4.86808295369949</v>
      </c>
      <c r="D35" s="51">
        <v>102.31095379665655</v>
      </c>
      <c r="E35" s="7">
        <f t="shared" si="1"/>
        <v>28.33649157615392</v>
      </c>
      <c r="F35" s="7">
        <v>171</v>
      </c>
      <c r="G35" s="7">
        <v>953.20454545</v>
      </c>
      <c r="H35" s="7">
        <v>1022.363636756446</v>
      </c>
      <c r="I35" s="7">
        <v>-3.0944</v>
      </c>
      <c r="J35" s="37">
        <f t="shared" si="2"/>
        <v>-0.35846425496793277</v>
      </c>
      <c r="L35" s="7">
        <v>86</v>
      </c>
      <c r="M35" s="7">
        <v>534.38461538</v>
      </c>
      <c r="N35" s="7">
        <v>1429.4615391357472</v>
      </c>
      <c r="O35" s="7">
        <v>-2.8364</v>
      </c>
      <c r="P35" s="7">
        <f t="shared" si="3"/>
        <v>-2.863766666666667</v>
      </c>
      <c r="Q35" s="67">
        <v>1.3122</v>
      </c>
      <c r="R35" s="67"/>
    </row>
    <row r="36" spans="1:18" ht="12.75">
      <c r="A36" s="42">
        <v>175</v>
      </c>
      <c r="B36" s="7">
        <v>960.88636364</v>
      </c>
      <c r="C36" s="50">
        <v>4.623315869691215</v>
      </c>
      <c r="D36" s="51">
        <v>152.3304933979103</v>
      </c>
      <c r="E36" s="7">
        <f t="shared" si="1"/>
        <v>27.763291051437765</v>
      </c>
      <c r="F36" s="7">
        <v>176</v>
      </c>
      <c r="G36" s="7">
        <v>998.09090909</v>
      </c>
      <c r="H36" s="7">
        <v>978.2727277216527</v>
      </c>
      <c r="I36" s="7">
        <v>-2.8694</v>
      </c>
      <c r="J36" s="37">
        <f t="shared" si="2"/>
        <v>-0.25288103095046577</v>
      </c>
      <c r="L36" s="7">
        <v>91</v>
      </c>
      <c r="M36" s="7">
        <v>544.84615385</v>
      </c>
      <c r="N36" s="7">
        <v>1419.615385289593</v>
      </c>
      <c r="O36" s="7">
        <v>-2.9847</v>
      </c>
      <c r="P36" s="7">
        <f t="shared" si="3"/>
        <v>-2.949833333333333</v>
      </c>
      <c r="Q36" s="67">
        <v>1.146</v>
      </c>
      <c r="R36" s="67"/>
    </row>
    <row r="37" spans="1:18" ht="12.75">
      <c r="A37" s="42">
        <v>180</v>
      </c>
      <c r="B37" s="7">
        <v>916</v>
      </c>
      <c r="C37" s="50">
        <v>4.9816094002633635</v>
      </c>
      <c r="D37" s="51">
        <v>158.6426261036597</v>
      </c>
      <c r="E37" s="7">
        <f t="shared" si="1"/>
        <v>28.59263375369835</v>
      </c>
      <c r="F37" s="7">
        <v>180</v>
      </c>
      <c r="G37" s="7">
        <v>1034</v>
      </c>
      <c r="H37" s="7">
        <v>943.000000493818</v>
      </c>
      <c r="I37" s="7">
        <v>-2.9222</v>
      </c>
      <c r="J37" s="37">
        <f t="shared" si="2"/>
        <v>-0.1329013013128435</v>
      </c>
      <c r="L37" s="7">
        <v>96</v>
      </c>
      <c r="M37" s="7">
        <v>555.30769231</v>
      </c>
      <c r="N37" s="7">
        <v>1409.76923144344</v>
      </c>
      <c r="O37" s="7">
        <v>-3.0284</v>
      </c>
      <c r="P37" s="7">
        <f t="shared" si="3"/>
        <v>-2.9901</v>
      </c>
      <c r="Q37" s="67">
        <v>0.89322</v>
      </c>
      <c r="R37" s="67"/>
    </row>
    <row r="38" spans="1:18" ht="12.75">
      <c r="A38" s="42">
        <v>181</v>
      </c>
      <c r="B38" s="7">
        <v>903.8</v>
      </c>
      <c r="C38" s="50">
        <v>4.6711223780039575</v>
      </c>
      <c r="D38" s="51">
        <v>150.76024135723594</v>
      </c>
      <c r="E38" s="7">
        <f t="shared" si="1"/>
        <v>27.877593410759232</v>
      </c>
      <c r="F38" s="7">
        <v>181</v>
      </c>
      <c r="G38" s="7">
        <v>1046.2</v>
      </c>
      <c r="H38" s="7">
        <v>930.9400005468821</v>
      </c>
      <c r="I38" s="7">
        <v>-2.9544</v>
      </c>
      <c r="J38" s="37">
        <f t="shared" si="2"/>
        <v>-0.31406803942516004</v>
      </c>
      <c r="L38" s="7">
        <v>97</v>
      </c>
      <c r="M38" s="7">
        <v>557.4</v>
      </c>
      <c r="N38" s="7">
        <v>1407.800000674209</v>
      </c>
      <c r="O38" s="7">
        <v>-2.9572</v>
      </c>
      <c r="P38" s="7">
        <f t="shared" si="3"/>
        <v>-3.0003333333333333</v>
      </c>
      <c r="Q38" s="67">
        <v>1.2701</v>
      </c>
      <c r="R38" s="67"/>
    </row>
    <row r="39" spans="1:18" ht="12.75">
      <c r="A39" s="42">
        <v>191</v>
      </c>
      <c r="B39" s="7">
        <v>781.8</v>
      </c>
      <c r="C39" s="50">
        <v>4.549916697902845</v>
      </c>
      <c r="D39" s="51">
        <v>60.92347994573776</v>
      </c>
      <c r="E39" s="7">
        <f t="shared" si="1"/>
        <v>27.585477232263862</v>
      </c>
      <c r="F39" s="7">
        <v>191</v>
      </c>
      <c r="G39" s="7">
        <v>1168.2</v>
      </c>
      <c r="H39" s="7">
        <v>810.3400010775217</v>
      </c>
      <c r="I39" s="7">
        <v>-2.9215</v>
      </c>
      <c r="J39" s="37">
        <f t="shared" si="2"/>
        <v>-0.3420255766116952</v>
      </c>
      <c r="L39" s="7">
        <v>100</v>
      </c>
      <c r="M39" s="7">
        <v>563.67692308</v>
      </c>
      <c r="N39" s="7">
        <v>1401.8923083665168</v>
      </c>
      <c r="O39" s="7">
        <v>-3.0154</v>
      </c>
      <c r="P39" s="7">
        <f t="shared" si="3"/>
        <v>-2.8912666666666667</v>
      </c>
      <c r="Q39" s="67">
        <v>1.3152</v>
      </c>
      <c r="R39" s="67"/>
    </row>
    <row r="40" spans="1:18" ht="12.75">
      <c r="A40" s="42">
        <v>196</v>
      </c>
      <c r="B40" s="7">
        <v>720.8</v>
      </c>
      <c r="C40" s="50">
        <v>4.704808403937242</v>
      </c>
      <c r="D40" s="51">
        <v>129.21288402337788</v>
      </c>
      <c r="E40" s="7">
        <f t="shared" si="1"/>
        <v>27.95743418523578</v>
      </c>
      <c r="F40" s="7">
        <v>196</v>
      </c>
      <c r="G40" s="7">
        <v>1229.2</v>
      </c>
      <c r="H40" s="7">
        <v>750.0400013428416</v>
      </c>
      <c r="I40" s="7">
        <v>-3.2994</v>
      </c>
      <c r="J40" s="37">
        <f t="shared" si="2"/>
        <v>-0.6424345447425457</v>
      </c>
      <c r="L40" s="7">
        <v>101</v>
      </c>
      <c r="M40" s="7">
        <v>565.76923077</v>
      </c>
      <c r="N40" s="7">
        <v>1399.923077597286</v>
      </c>
      <c r="O40" s="7">
        <v>-2.7012</v>
      </c>
      <c r="P40" s="7">
        <f t="shared" si="3"/>
        <v>-2.8686666666666665</v>
      </c>
      <c r="Q40" s="67">
        <v>1.2301</v>
      </c>
      <c r="R40" s="67"/>
    </row>
    <row r="41" spans="1:18" ht="12.75">
      <c r="A41" s="42">
        <v>201</v>
      </c>
      <c r="B41" s="7">
        <v>659.8</v>
      </c>
      <c r="C41" s="50">
        <v>4.671959907800919</v>
      </c>
      <c r="D41" s="51">
        <v>64.67034861604832</v>
      </c>
      <c r="E41" s="7">
        <f t="shared" si="1"/>
        <v>27.879585448584262</v>
      </c>
      <c r="F41" s="7">
        <v>201</v>
      </c>
      <c r="G41" s="7">
        <v>1290.2</v>
      </c>
      <c r="H41" s="7">
        <v>689.7400016081616</v>
      </c>
      <c r="I41" s="7">
        <v>-3.1862</v>
      </c>
      <c r="J41" s="37">
        <f t="shared" si="2"/>
        <v>-0.5454530315449453</v>
      </c>
      <c r="L41" s="7">
        <v>106</v>
      </c>
      <c r="M41" s="7">
        <v>576.23076923</v>
      </c>
      <c r="N41" s="7">
        <v>1390.0769237511322</v>
      </c>
      <c r="O41" s="7">
        <v>-2.8894</v>
      </c>
      <c r="P41" s="7">
        <f t="shared" si="3"/>
        <v>-2.788933333333333</v>
      </c>
      <c r="Q41" s="67">
        <v>1.2782</v>
      </c>
      <c r="R41" s="67"/>
    </row>
    <row r="42" spans="1:18" ht="12.75">
      <c r="A42" s="42">
        <v>206</v>
      </c>
      <c r="B42" s="7">
        <v>598.8</v>
      </c>
      <c r="C42" s="50">
        <v>4.798885004417607</v>
      </c>
      <c r="D42" s="51">
        <v>101.57066119680636</v>
      </c>
      <c r="E42" s="7">
        <f t="shared" si="1"/>
        <v>28.177418071617165</v>
      </c>
      <c r="F42" s="7">
        <v>206</v>
      </c>
      <c r="G42" s="7">
        <v>1351.2</v>
      </c>
      <c r="H42" s="7">
        <v>629.4400018734814</v>
      </c>
      <c r="I42" s="7">
        <v>-3.1204</v>
      </c>
      <c r="J42" s="37">
        <f t="shared" si="2"/>
        <v>-0.41760456841309046</v>
      </c>
      <c r="L42" s="7">
        <v>111</v>
      </c>
      <c r="M42" s="7">
        <v>586.69230769</v>
      </c>
      <c r="N42" s="7">
        <v>1380.2307699049782</v>
      </c>
      <c r="O42" s="7">
        <v>-2.7762</v>
      </c>
      <c r="P42" s="7">
        <f t="shared" si="3"/>
        <v>-2.8214666666666663</v>
      </c>
      <c r="Q42" s="67">
        <v>1.2511</v>
      </c>
      <c r="R42" s="67"/>
    </row>
    <row r="43" spans="1:18" ht="12.75">
      <c r="A43" s="42">
        <v>211</v>
      </c>
      <c r="B43" s="7">
        <v>537.8</v>
      </c>
      <c r="C43" s="50">
        <v>4.711849446670132</v>
      </c>
      <c r="D43" s="51">
        <v>58.65189576512655</v>
      </c>
      <c r="E43" s="7">
        <f t="shared" si="1"/>
        <v>27.97405023393677</v>
      </c>
      <c r="F43" s="7">
        <v>211</v>
      </c>
      <c r="G43" s="7">
        <v>1412.2</v>
      </c>
      <c r="H43" s="7">
        <v>569.1400021388013</v>
      </c>
      <c r="I43" s="7">
        <v>-3.2272</v>
      </c>
      <c r="J43" s="37">
        <f t="shared" si="2"/>
        <v>-0.5667728679298396</v>
      </c>
      <c r="L43" s="7">
        <v>115</v>
      </c>
      <c r="M43" s="7">
        <v>595.06153846</v>
      </c>
      <c r="N43" s="7">
        <v>1372.3538468280547</v>
      </c>
      <c r="O43" s="7">
        <v>-2.7988</v>
      </c>
      <c r="P43" s="7">
        <f t="shared" si="3"/>
        <v>-2.9141</v>
      </c>
      <c r="Q43" s="67">
        <v>1.3665</v>
      </c>
      <c r="R43" s="67"/>
    </row>
    <row r="44" spans="1:18" ht="12.75">
      <c r="A44" s="42">
        <v>216</v>
      </c>
      <c r="B44" s="7">
        <v>476.8</v>
      </c>
      <c r="C44" s="50">
        <v>4.8949647990344305</v>
      </c>
      <c r="D44" s="51">
        <v>80.01658140578473</v>
      </c>
      <c r="E44" s="7">
        <f t="shared" si="1"/>
        <v>28.397679011220337</v>
      </c>
      <c r="F44" s="7">
        <v>216</v>
      </c>
      <c r="G44" s="7">
        <v>1473.2</v>
      </c>
      <c r="H44" s="7">
        <v>508.84000240412115</v>
      </c>
      <c r="I44" s="7">
        <v>-3.1474</v>
      </c>
      <c r="J44" s="37">
        <f t="shared" si="2"/>
        <v>-0.39871687266243006</v>
      </c>
      <c r="L44" s="7">
        <v>116</v>
      </c>
      <c r="M44" s="7">
        <v>597.15384615</v>
      </c>
      <c r="N44" s="7">
        <v>1370.3846160588237</v>
      </c>
      <c r="O44" s="7">
        <v>-3.1673</v>
      </c>
      <c r="P44" s="7">
        <f t="shared" si="3"/>
        <v>-2.9638333333333335</v>
      </c>
      <c r="Q44" s="67">
        <v>1.2144</v>
      </c>
      <c r="R44" s="67"/>
    </row>
    <row r="45" spans="1:18" ht="12.75">
      <c r="A45" s="42">
        <v>221</v>
      </c>
      <c r="B45" s="7">
        <v>415.8</v>
      </c>
      <c r="C45" s="50">
        <v>4.677714205862614</v>
      </c>
      <c r="D45" s="51">
        <v>62.345193583541494</v>
      </c>
      <c r="E45" s="7">
        <f t="shared" si="1"/>
        <v>27.893262214731486</v>
      </c>
      <c r="F45" s="7">
        <v>221</v>
      </c>
      <c r="G45" s="7">
        <v>1534.2</v>
      </c>
      <c r="H45" s="7">
        <v>448.540002669441</v>
      </c>
      <c r="I45" s="7">
        <v>-3.0842</v>
      </c>
      <c r="J45" s="37">
        <f t="shared" si="2"/>
        <v>-0.4406037052642737</v>
      </c>
      <c r="L45" s="7">
        <v>121</v>
      </c>
      <c r="M45" s="7">
        <v>607.61538462</v>
      </c>
      <c r="N45" s="7">
        <v>1360.5384622126708</v>
      </c>
      <c r="O45" s="7">
        <v>-2.9254</v>
      </c>
      <c r="P45" s="7">
        <f t="shared" si="3"/>
        <v>-3.0149666666666666</v>
      </c>
      <c r="Q45" s="67">
        <v>1.3139</v>
      </c>
      <c r="R45" s="67"/>
    </row>
    <row r="46" spans="1:18" ht="12.75">
      <c r="A46" s="42">
        <v>226</v>
      </c>
      <c r="B46" s="7">
        <v>354.8</v>
      </c>
      <c r="C46" s="50">
        <v>5.126403647852933</v>
      </c>
      <c r="D46" s="51">
        <v>94.47429820162894</v>
      </c>
      <c r="E46" s="7">
        <f t="shared" si="1"/>
        <v>28.91098218105666</v>
      </c>
      <c r="F46" s="7">
        <v>226</v>
      </c>
      <c r="G46" s="7">
        <v>1595.2</v>
      </c>
      <c r="H46" s="7">
        <v>388.240002934761</v>
      </c>
      <c r="I46" s="7">
        <v>-2.9634</v>
      </c>
      <c r="J46" s="37">
        <f t="shared" si="2"/>
        <v>-0.10777871227986258</v>
      </c>
      <c r="L46" s="7">
        <v>122</v>
      </c>
      <c r="M46" s="7">
        <v>609.70769231</v>
      </c>
      <c r="N46" s="7">
        <v>1358.56923144344</v>
      </c>
      <c r="O46" s="7">
        <v>-2.9522</v>
      </c>
      <c r="P46" s="7">
        <f t="shared" si="3"/>
        <v>-2.9185999999999996</v>
      </c>
      <c r="Q46" s="67">
        <v>1.1022</v>
      </c>
      <c r="R46" s="67"/>
    </row>
    <row r="47" spans="1:18" ht="12.75">
      <c r="A47" s="42">
        <v>230</v>
      </c>
      <c r="B47" s="7">
        <v>306</v>
      </c>
      <c r="C47" s="50">
        <v>5.175111609310678</v>
      </c>
      <c r="D47" s="51">
        <v>97.53134284240764</v>
      </c>
      <c r="E47" s="7">
        <f t="shared" si="1"/>
        <v>29.016054802190332</v>
      </c>
      <c r="F47" s="7">
        <v>230</v>
      </c>
      <c r="G47" s="7">
        <v>1644</v>
      </c>
      <c r="H47" s="7">
        <v>340.000003147017</v>
      </c>
      <c r="I47" s="7">
        <v>-2.8049</v>
      </c>
      <c r="J47" s="37">
        <f t="shared" si="2"/>
        <v>0.07261141712298613</v>
      </c>
      <c r="L47" s="7">
        <v>126</v>
      </c>
      <c r="M47" s="7">
        <v>618.07692308</v>
      </c>
      <c r="N47" s="7">
        <v>1350.6923083665167</v>
      </c>
      <c r="O47" s="7">
        <v>-2.8782</v>
      </c>
      <c r="P47" s="7">
        <f t="shared" si="3"/>
        <v>-2.954266666666667</v>
      </c>
      <c r="Q47" s="67">
        <v>1.2141</v>
      </c>
      <c r="R47" s="67"/>
    </row>
    <row r="48" spans="1:18" ht="12.75">
      <c r="A48" s="42">
        <v>236</v>
      </c>
      <c r="B48" s="7">
        <v>268.95652173999997</v>
      </c>
      <c r="C48" s="50">
        <v>5.304657599982643</v>
      </c>
      <c r="D48" s="51">
        <v>27.188159197673336</v>
      </c>
      <c r="E48" s="7">
        <f t="shared" si="1"/>
        <v>29.29076948174808</v>
      </c>
      <c r="F48" s="7">
        <v>236</v>
      </c>
      <c r="G48" s="7">
        <v>1681.04347826</v>
      </c>
      <c r="H48" s="7">
        <v>301.9130467279469</v>
      </c>
      <c r="I48" s="7">
        <v>-3.0762</v>
      </c>
      <c r="J48" s="37">
        <f t="shared" si="2"/>
        <v>-0.1414563579691503</v>
      </c>
      <c r="L48" s="7">
        <v>131</v>
      </c>
      <c r="M48" s="7">
        <v>628.53846154</v>
      </c>
      <c r="N48" s="7">
        <v>1340.846154520363</v>
      </c>
      <c r="O48" s="7">
        <v>-3.0324</v>
      </c>
      <c r="P48" s="7">
        <f t="shared" si="3"/>
        <v>-2.9882666666666666</v>
      </c>
      <c r="Q48" s="67">
        <v>1.1772</v>
      </c>
      <c r="R48" s="67"/>
    </row>
    <row r="49" spans="1:18" ht="12.75">
      <c r="A49" s="42">
        <v>246</v>
      </c>
      <c r="B49" s="7">
        <v>207.21739129999992</v>
      </c>
      <c r="C49" s="50">
        <v>5.023731231116856</v>
      </c>
      <c r="D49" s="51">
        <v>132.22889784208235</v>
      </c>
      <c r="E49" s="7">
        <f t="shared" si="1"/>
        <v>28.686188411172406</v>
      </c>
      <c r="F49" s="7">
        <v>246</v>
      </c>
      <c r="G49" s="7">
        <v>1742.7826087</v>
      </c>
      <c r="H49" s="7">
        <v>238.434786029497</v>
      </c>
      <c r="I49" s="7">
        <v>-2.9942</v>
      </c>
      <c r="J49" s="37">
        <f t="shared" si="2"/>
        <v>-0.1854107476724156</v>
      </c>
      <c r="L49" s="7">
        <v>135</v>
      </c>
      <c r="M49" s="7">
        <v>636.90769231</v>
      </c>
      <c r="N49" s="7">
        <v>1332.96923144344</v>
      </c>
      <c r="O49" s="7">
        <v>-3.0542</v>
      </c>
      <c r="P49" s="7">
        <f t="shared" si="3"/>
        <v>-2.997</v>
      </c>
      <c r="Q49" s="67">
        <v>1.1491</v>
      </c>
      <c r="R49" s="67"/>
    </row>
    <row r="50" spans="1:18" ht="12.75">
      <c r="A50" s="42">
        <v>257</v>
      </c>
      <c r="B50" s="7">
        <v>139.3043478300001</v>
      </c>
      <c r="C50" s="50">
        <v>4.759255659477511</v>
      </c>
      <c r="D50" s="51">
        <v>72.44049926293474</v>
      </c>
      <c r="E50" s="7">
        <f t="shared" si="1"/>
        <v>28.08528120242211</v>
      </c>
      <c r="F50" s="7">
        <v>257</v>
      </c>
      <c r="G50" s="7">
        <v>1810.69565217</v>
      </c>
      <c r="H50" s="7">
        <v>168.608699261202</v>
      </c>
      <c r="I50" s="7">
        <v>-3.1814</v>
      </c>
      <c r="J50" s="37">
        <f t="shared" si="2"/>
        <v>-0.49779974949539363</v>
      </c>
      <c r="L50" s="7">
        <v>141</v>
      </c>
      <c r="M50" s="7">
        <v>683.88636364</v>
      </c>
      <c r="N50" s="7">
        <v>1286.9090909652073</v>
      </c>
      <c r="O50" s="7">
        <v>-2.9044</v>
      </c>
      <c r="P50" s="7">
        <f t="shared" si="3"/>
        <v>-2.9825999999999997</v>
      </c>
      <c r="Q50" s="67">
        <v>0.95722</v>
      </c>
      <c r="R50" s="67"/>
    </row>
    <row r="51" spans="1:18" ht="12.75">
      <c r="A51" s="42">
        <v>271</v>
      </c>
      <c r="B51" s="7">
        <v>52.86956521999991</v>
      </c>
      <c r="C51" s="50">
        <v>5.036399016149791</v>
      </c>
      <c r="D51" s="51">
        <v>119.85703069162399</v>
      </c>
      <c r="E51" s="7">
        <f t="shared" si="1"/>
        <v>28.714170800657623</v>
      </c>
      <c r="F51" s="7">
        <v>271</v>
      </c>
      <c r="G51" s="7">
        <v>1897.13043478</v>
      </c>
      <c r="H51" s="7">
        <v>79.73913428337211</v>
      </c>
      <c r="I51" s="7">
        <v>-3.1294</v>
      </c>
      <c r="J51" s="37">
        <f t="shared" si="2"/>
        <v>-0.31478108319632847</v>
      </c>
      <c r="L51" s="7">
        <v>143</v>
      </c>
      <c r="M51" s="7">
        <v>701.84090909</v>
      </c>
      <c r="N51" s="7">
        <v>1269.2727273512892</v>
      </c>
      <c r="O51" s="7">
        <v>-2.9892</v>
      </c>
      <c r="P51" s="7">
        <f t="shared" si="3"/>
        <v>-2.932666666666666</v>
      </c>
      <c r="Q51" s="67">
        <v>1.0781</v>
      </c>
      <c r="R51" s="67"/>
    </row>
    <row r="52" spans="4:18" ht="12.75">
      <c r="D52" s="48"/>
      <c r="L52" s="7">
        <v>146</v>
      </c>
      <c r="M52" s="7">
        <v>728.77272727</v>
      </c>
      <c r="N52" s="7">
        <v>1242.818181930413</v>
      </c>
      <c r="O52" s="7">
        <v>-2.9044</v>
      </c>
      <c r="P52" s="7">
        <f t="shared" si="3"/>
        <v>-2.9625999999999997</v>
      </c>
      <c r="Q52" s="67">
        <v>1.3802</v>
      </c>
      <c r="R52" s="67"/>
    </row>
    <row r="53" spans="12:18" ht="12.75">
      <c r="L53" s="7">
        <v>150</v>
      </c>
      <c r="M53" s="7">
        <v>764.68181818</v>
      </c>
      <c r="N53" s="7">
        <v>1207.5454547025781</v>
      </c>
      <c r="O53" s="7">
        <v>-2.9942</v>
      </c>
      <c r="P53" s="7">
        <f t="shared" si="3"/>
        <v>-3.046333333333333</v>
      </c>
      <c r="Q53" s="67">
        <v>1.4331</v>
      </c>
      <c r="R53" s="67"/>
    </row>
    <row r="54" spans="12:18" ht="12.75">
      <c r="L54" s="7">
        <v>151</v>
      </c>
      <c r="M54" s="7">
        <v>773.65909091</v>
      </c>
      <c r="N54" s="7">
        <v>1198.72727289562</v>
      </c>
      <c r="O54" s="7">
        <v>-3.2404</v>
      </c>
      <c r="P54" s="7">
        <f t="shared" si="3"/>
        <v>-3.1066000000000003</v>
      </c>
      <c r="Q54" s="67">
        <v>1.1502</v>
      </c>
      <c r="R54" s="67"/>
    </row>
    <row r="55" spans="12:18" ht="12.75">
      <c r="L55" s="7">
        <v>156</v>
      </c>
      <c r="M55" s="7">
        <v>818.54545455</v>
      </c>
      <c r="N55" s="7">
        <v>1154.636363860826</v>
      </c>
      <c r="O55" s="7">
        <v>-3.0852</v>
      </c>
      <c r="P55" s="7">
        <f t="shared" si="3"/>
        <v>-3.0983</v>
      </c>
      <c r="Q55" s="67">
        <v>1.0981</v>
      </c>
      <c r="R55" s="67"/>
    </row>
    <row r="56" spans="12:18" ht="12.75">
      <c r="L56" s="7">
        <v>161</v>
      </c>
      <c r="M56" s="7">
        <v>863.4318181799999</v>
      </c>
      <c r="N56" s="7">
        <v>1110.545454826033</v>
      </c>
      <c r="O56" s="7">
        <v>-2.9693</v>
      </c>
      <c r="P56" s="7">
        <f t="shared" si="3"/>
        <v>-3.0172333333333334</v>
      </c>
      <c r="Q56" s="67">
        <v>1.3069</v>
      </c>
      <c r="R56" s="67"/>
    </row>
    <row r="57" spans="12:18" ht="12.75">
      <c r="L57" s="7">
        <v>166</v>
      </c>
      <c r="M57" s="7">
        <v>908.3181818199998</v>
      </c>
      <c r="N57" s="7">
        <v>1066.45454579124</v>
      </c>
      <c r="O57" s="7">
        <v>-2.9972</v>
      </c>
      <c r="P57" s="7">
        <f t="shared" si="3"/>
        <v>-3.0203</v>
      </c>
      <c r="Q57" s="67">
        <v>1.2101</v>
      </c>
      <c r="R57" s="67"/>
    </row>
    <row r="58" spans="12:18" ht="12.75">
      <c r="L58" s="7">
        <v>171</v>
      </c>
      <c r="M58" s="7">
        <v>953.20454545</v>
      </c>
      <c r="N58" s="7">
        <v>1022.363636756446</v>
      </c>
      <c r="O58" s="7">
        <v>-3.0944</v>
      </c>
      <c r="P58" s="7">
        <f t="shared" si="3"/>
        <v>-2.987</v>
      </c>
      <c r="Q58" s="67">
        <v>1.3132</v>
      </c>
      <c r="R58" s="67"/>
    </row>
    <row r="59" spans="12:18" ht="12.75">
      <c r="L59" s="7">
        <v>176</v>
      </c>
      <c r="M59" s="7">
        <v>998.09090909</v>
      </c>
      <c r="N59" s="7">
        <v>978.2727277216527</v>
      </c>
      <c r="O59" s="7">
        <v>-2.8694</v>
      </c>
      <c r="P59" s="7">
        <f t="shared" si="3"/>
        <v>-2.9619999999999997</v>
      </c>
      <c r="Q59" s="67">
        <v>1.4022</v>
      </c>
      <c r="R59" s="67"/>
    </row>
    <row r="60" spans="12:18" ht="12.75">
      <c r="L60" s="7">
        <v>180</v>
      </c>
      <c r="M60" s="7">
        <v>1034</v>
      </c>
      <c r="N60" s="7">
        <v>943.000000493818</v>
      </c>
      <c r="O60" s="7">
        <v>-2.9222</v>
      </c>
      <c r="P60" s="7">
        <f t="shared" si="3"/>
        <v>-2.9153333333333333</v>
      </c>
      <c r="Q60" s="67">
        <v>1.4801</v>
      </c>
      <c r="R60" s="67"/>
    </row>
    <row r="61" spans="12:18" ht="12.75">
      <c r="L61" s="7">
        <v>181</v>
      </c>
      <c r="M61" s="7">
        <v>1046.2</v>
      </c>
      <c r="N61" s="7">
        <v>930.9400005468821</v>
      </c>
      <c r="O61" s="7">
        <v>-2.9544</v>
      </c>
      <c r="P61" s="7">
        <f t="shared" si="3"/>
        <v>-2.9462999999999995</v>
      </c>
      <c r="Q61" s="67">
        <v>1.2232</v>
      </c>
      <c r="R61" s="67"/>
    </row>
    <row r="62" spans="12:18" ht="12.75">
      <c r="L62" s="7">
        <v>186</v>
      </c>
      <c r="M62" s="7">
        <v>1107.2</v>
      </c>
      <c r="N62" s="7">
        <v>870.6400008122017</v>
      </c>
      <c r="O62" s="7">
        <v>-2.9623</v>
      </c>
      <c r="P62" s="7">
        <f t="shared" si="3"/>
        <v>-2.946066666666667</v>
      </c>
      <c r="Q62" s="67">
        <v>1.2939</v>
      </c>
      <c r="R62" s="67"/>
    </row>
    <row r="63" spans="12:18" ht="12.75">
      <c r="L63" s="7">
        <v>191</v>
      </c>
      <c r="M63" s="7">
        <v>1168.2</v>
      </c>
      <c r="N63" s="7">
        <v>810.3400010775217</v>
      </c>
      <c r="O63" s="7">
        <v>-2.9215</v>
      </c>
      <c r="P63" s="7">
        <f t="shared" si="3"/>
        <v>-3.0610666666666666</v>
      </c>
      <c r="Q63" s="67">
        <v>1.0921</v>
      </c>
      <c r="R63" s="67"/>
    </row>
    <row r="64" spans="12:18" ht="12.75">
      <c r="L64" s="7">
        <v>196</v>
      </c>
      <c r="M64" s="7">
        <v>1229.2</v>
      </c>
      <c r="N64" s="7">
        <v>750.0400013428416</v>
      </c>
      <c r="O64" s="7">
        <v>-3.2994</v>
      </c>
      <c r="P64" s="7">
        <f t="shared" si="3"/>
        <v>-3.1357</v>
      </c>
      <c r="Q64" s="67">
        <v>1.1012</v>
      </c>
      <c r="R64" s="67"/>
    </row>
    <row r="65" spans="12:18" ht="12.75">
      <c r="L65" s="7">
        <v>201</v>
      </c>
      <c r="M65" s="7">
        <v>1290.2</v>
      </c>
      <c r="N65" s="7">
        <v>689.7400016081616</v>
      </c>
      <c r="O65" s="7">
        <v>-3.1862</v>
      </c>
      <c r="P65" s="7">
        <f t="shared" si="3"/>
        <v>-3.202</v>
      </c>
      <c r="Q65" s="67">
        <v>1.0711</v>
      </c>
      <c r="R65" s="67"/>
    </row>
    <row r="66" spans="12:18" ht="12.75">
      <c r="L66" s="7">
        <v>206</v>
      </c>
      <c r="M66" s="7">
        <v>1351.2</v>
      </c>
      <c r="N66" s="7">
        <v>629.4400018734814</v>
      </c>
      <c r="O66" s="7">
        <v>-3.1204</v>
      </c>
      <c r="P66" s="7">
        <f t="shared" si="3"/>
        <v>-3.1779333333333333</v>
      </c>
      <c r="Q66" s="67">
        <v>1.2122</v>
      </c>
      <c r="R66" s="67"/>
    </row>
    <row r="67" spans="12:18" ht="12.75">
      <c r="L67" s="7">
        <v>211</v>
      </c>
      <c r="M67" s="7">
        <v>1412.2</v>
      </c>
      <c r="N67" s="7">
        <v>569.1400021388013</v>
      </c>
      <c r="O67" s="7">
        <v>-3.2272</v>
      </c>
      <c r="P67" s="7">
        <f t="shared" si="3"/>
        <v>-3.1650000000000005</v>
      </c>
      <c r="Q67" s="67">
        <v>1.1971</v>
      </c>
      <c r="R67" s="67"/>
    </row>
    <row r="68" spans="12:18" ht="12.75">
      <c r="L68" s="7">
        <v>216</v>
      </c>
      <c r="M68" s="7">
        <v>1473.2</v>
      </c>
      <c r="N68" s="7">
        <v>508.84000240412115</v>
      </c>
      <c r="O68" s="7">
        <v>-3.1474</v>
      </c>
      <c r="P68" s="7">
        <f t="shared" si="3"/>
        <v>-3.1529333333333334</v>
      </c>
      <c r="Q68" s="67">
        <v>1.3402</v>
      </c>
      <c r="R68" s="67"/>
    </row>
    <row r="69" spans="12:18" ht="12.75">
      <c r="L69" s="7">
        <v>221</v>
      </c>
      <c r="M69" s="7">
        <v>1534.2</v>
      </c>
      <c r="N69" s="7">
        <v>448.540002669441</v>
      </c>
      <c r="O69" s="7">
        <v>-3.0842</v>
      </c>
      <c r="P69" s="7">
        <f t="shared" si="3"/>
        <v>-3.065</v>
      </c>
      <c r="Q69" s="67">
        <v>1.2541</v>
      </c>
      <c r="R69" s="67"/>
    </row>
    <row r="70" spans="12:18" ht="12.75">
      <c r="L70" s="7">
        <v>226</v>
      </c>
      <c r="M70" s="7">
        <v>1595.2</v>
      </c>
      <c r="N70" s="7">
        <v>388.240002934761</v>
      </c>
      <c r="O70" s="7">
        <v>-2.9634</v>
      </c>
      <c r="P70" s="7">
        <f t="shared" si="3"/>
        <v>-2.950833333333333</v>
      </c>
      <c r="Q70" s="67">
        <v>1.2662</v>
      </c>
      <c r="R70" s="67"/>
    </row>
    <row r="71" spans="12:18" ht="12.75">
      <c r="L71" s="7">
        <v>230</v>
      </c>
      <c r="M71" s="7">
        <v>1644</v>
      </c>
      <c r="N71" s="7">
        <v>340.000003147017</v>
      </c>
      <c r="O71" s="7">
        <v>-2.8049</v>
      </c>
      <c r="P71" s="7">
        <f aca="true" t="shared" si="4" ref="P71:P81">AVERAGE(O70:O72)</f>
        <v>-2.900233333333333</v>
      </c>
      <c r="Q71" s="67">
        <v>1.2786</v>
      </c>
      <c r="R71" s="67"/>
    </row>
    <row r="72" spans="12:18" ht="12.75">
      <c r="L72" s="7">
        <v>231</v>
      </c>
      <c r="M72" s="7">
        <v>1650.17391304</v>
      </c>
      <c r="N72" s="7">
        <v>333.65217707717187</v>
      </c>
      <c r="O72" s="7">
        <v>-2.9324</v>
      </c>
      <c r="P72" s="7">
        <f t="shared" si="4"/>
        <v>-2.9378333333333333</v>
      </c>
      <c r="Q72" s="67">
        <v>1.0862</v>
      </c>
      <c r="R72" s="67"/>
    </row>
    <row r="73" spans="12:18" ht="12.75">
      <c r="L73" s="7">
        <v>236</v>
      </c>
      <c r="M73" s="7">
        <v>1681.04347826</v>
      </c>
      <c r="N73" s="7">
        <v>301.9130467279469</v>
      </c>
      <c r="O73" s="7">
        <v>-3.0762</v>
      </c>
      <c r="P73" s="7">
        <f t="shared" si="4"/>
        <v>-3.0356666666666663</v>
      </c>
      <c r="Q73" s="67">
        <v>0.80013</v>
      </c>
      <c r="R73" s="67"/>
    </row>
    <row r="74" spans="12:18" ht="12.75">
      <c r="L74" s="7">
        <v>241</v>
      </c>
      <c r="M74" s="7">
        <v>1711.91304348</v>
      </c>
      <c r="N74" s="7">
        <v>270.173916378722</v>
      </c>
      <c r="O74" s="7">
        <v>-3.0984</v>
      </c>
      <c r="P74" s="7">
        <f t="shared" si="4"/>
        <v>-3.056266666666667</v>
      </c>
      <c r="Q74" s="67">
        <v>1.3102</v>
      </c>
      <c r="R74" s="67"/>
    </row>
    <row r="75" spans="12:18" ht="12.75">
      <c r="L75" s="7">
        <v>246</v>
      </c>
      <c r="M75" s="7">
        <v>1742.7826087</v>
      </c>
      <c r="N75" s="7">
        <v>238.434786029497</v>
      </c>
      <c r="O75" s="7">
        <v>-2.9942</v>
      </c>
      <c r="P75" s="7">
        <f t="shared" si="4"/>
        <v>-3.1374</v>
      </c>
      <c r="Q75" s="67">
        <v>1.1011</v>
      </c>
      <c r="R75" s="67"/>
    </row>
    <row r="76" spans="12:18" ht="12.75">
      <c r="L76" s="7">
        <v>251</v>
      </c>
      <c r="M76" s="7">
        <v>1773.65217391</v>
      </c>
      <c r="N76" s="7">
        <v>206.695655680272</v>
      </c>
      <c r="O76" s="7">
        <v>-3.3196</v>
      </c>
      <c r="P76" s="7">
        <f t="shared" si="4"/>
        <v>-3.1650666666666667</v>
      </c>
      <c r="Q76" s="67">
        <v>1.25</v>
      </c>
      <c r="R76" s="67"/>
    </row>
    <row r="77" spans="12:18" ht="12.75">
      <c r="L77" s="7">
        <v>257</v>
      </c>
      <c r="M77" s="7">
        <v>1810.69565217</v>
      </c>
      <c r="N77" s="7">
        <v>168.608699261202</v>
      </c>
      <c r="O77" s="7">
        <v>-3.1814</v>
      </c>
      <c r="P77" s="7">
        <f t="shared" si="4"/>
        <v>-3.2054666666666662</v>
      </c>
      <c r="Q77" s="67">
        <v>1.3232</v>
      </c>
      <c r="R77" s="67"/>
    </row>
    <row r="78" spans="12:18" ht="12.75">
      <c r="L78" s="7">
        <v>261</v>
      </c>
      <c r="M78" s="7">
        <v>1835.39130435</v>
      </c>
      <c r="N78" s="7">
        <v>143.21739498182208</v>
      </c>
      <c r="O78" s="7">
        <v>-3.1154</v>
      </c>
      <c r="P78" s="7">
        <f t="shared" si="4"/>
        <v>-3.1230999999999995</v>
      </c>
      <c r="Q78" s="67">
        <v>1.1872</v>
      </c>
      <c r="R78" s="67"/>
    </row>
    <row r="79" spans="12:18" ht="12.75">
      <c r="L79" s="7">
        <v>265</v>
      </c>
      <c r="M79" s="7">
        <v>1860.08695652</v>
      </c>
      <c r="N79" s="7">
        <v>117.82609070244209</v>
      </c>
      <c r="O79" s="7">
        <v>-3.0725</v>
      </c>
      <c r="P79" s="7">
        <f t="shared" si="4"/>
        <v>-3.147133333333333</v>
      </c>
      <c r="Q79" s="67">
        <v>1.2141</v>
      </c>
      <c r="R79" s="67"/>
    </row>
    <row r="80" spans="12:18" ht="12.75">
      <c r="L80" s="7">
        <v>266</v>
      </c>
      <c r="M80" s="7">
        <v>1866.26086957</v>
      </c>
      <c r="N80" s="7">
        <v>111.4782646325971</v>
      </c>
      <c r="O80" s="7">
        <v>-3.2535</v>
      </c>
      <c r="P80" s="7">
        <f t="shared" si="4"/>
        <v>-3.1517999999999997</v>
      </c>
      <c r="Q80" s="67">
        <v>1.3396</v>
      </c>
      <c r="R80" s="67"/>
    </row>
    <row r="81" spans="12:18" ht="12.75">
      <c r="L81" s="7">
        <v>271</v>
      </c>
      <c r="M81" s="7">
        <v>1897.13043478</v>
      </c>
      <c r="N81" s="7">
        <v>79.73913428337211</v>
      </c>
      <c r="O81" s="7">
        <v>-3.1294</v>
      </c>
      <c r="P81" s="7">
        <f t="shared" si="4"/>
        <v>-3.1130333333333327</v>
      </c>
      <c r="Q81" s="67">
        <v>1.1292</v>
      </c>
      <c r="R81" s="67"/>
    </row>
    <row r="82" spans="12:18" ht="12.75">
      <c r="L82" s="7">
        <v>276</v>
      </c>
      <c r="M82" s="7">
        <v>1928</v>
      </c>
      <c r="N82" s="7">
        <v>48.000003934147124</v>
      </c>
      <c r="O82" s="7">
        <v>-2.9562</v>
      </c>
      <c r="Q82" s="67">
        <v>1.2921</v>
      </c>
      <c r="R82" s="67"/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5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7.7109375" style="35" customWidth="1"/>
    <col min="2" max="2" width="9.7109375" style="53" customWidth="1"/>
    <col min="3" max="5" width="9.7109375" style="4" customWidth="1"/>
    <col min="6" max="6" width="9.7109375" style="2" customWidth="1"/>
    <col min="7" max="8" width="9.7109375" style="54" customWidth="1"/>
    <col min="9" max="9" width="12.28125" style="54" customWidth="1"/>
    <col min="10" max="10" width="12.28125" style="61" customWidth="1"/>
    <col min="11" max="12" width="11.7109375" style="70" customWidth="1"/>
    <col min="13" max="13" width="9.7109375" style="63" customWidth="1"/>
    <col min="14" max="14" width="9.7109375" style="4" customWidth="1"/>
    <col min="15" max="15" width="9.7109375" style="59" customWidth="1"/>
    <col min="16" max="16" width="9.7109375" style="54" customWidth="1"/>
    <col min="17" max="17" width="9.7109375" style="53" customWidth="1"/>
    <col min="18" max="18" width="10.7109375" style="53" customWidth="1"/>
    <col min="19" max="19" width="10.7109375" style="56" customWidth="1"/>
    <col min="20" max="20" width="10.7109375" style="59" customWidth="1"/>
    <col min="21" max="21" width="10.7109375" style="53" customWidth="1"/>
    <col min="22" max="22" width="10.7109375" style="56" customWidth="1"/>
    <col min="23" max="23" width="10.7109375" style="58" customWidth="1"/>
    <col min="24" max="25" width="8.8515625" style="0" customWidth="1"/>
    <col min="26" max="26" width="11.7109375" style="0" customWidth="1"/>
  </cols>
  <sheetData>
    <row r="1" spans="1:12" ht="12.75">
      <c r="A1" s="22" t="s">
        <v>212</v>
      </c>
      <c r="K1"/>
      <c r="L1"/>
    </row>
    <row r="2" spans="1:12" ht="12.75">
      <c r="A2" s="35" t="s">
        <v>206</v>
      </c>
      <c r="K2"/>
      <c r="L2"/>
    </row>
    <row r="3" spans="11:12" ht="12.75">
      <c r="K3"/>
      <c r="L3"/>
    </row>
    <row r="4" spans="1:23" ht="12.75">
      <c r="A4" s="35" t="s">
        <v>52</v>
      </c>
      <c r="B4" s="53" t="s">
        <v>74</v>
      </c>
      <c r="C4" s="4" t="s">
        <v>57</v>
      </c>
      <c r="D4" s="4" t="s">
        <v>75</v>
      </c>
      <c r="E4" s="2" t="s">
        <v>76</v>
      </c>
      <c r="F4" s="2" t="s">
        <v>77</v>
      </c>
      <c r="G4" s="53" t="s">
        <v>78</v>
      </c>
      <c r="H4" s="53" t="s">
        <v>79</v>
      </c>
      <c r="I4" s="60" t="s">
        <v>80</v>
      </c>
      <c r="J4" s="62" t="s">
        <v>81</v>
      </c>
      <c r="K4" s="69" t="s">
        <v>220</v>
      </c>
      <c r="L4" s="69"/>
      <c r="M4" s="63" t="s">
        <v>74</v>
      </c>
      <c r="N4" s="4" t="s">
        <v>75</v>
      </c>
      <c r="O4" s="29" t="s">
        <v>215</v>
      </c>
      <c r="P4" s="53" t="s">
        <v>216</v>
      </c>
      <c r="Q4" s="64" t="s">
        <v>215</v>
      </c>
      <c r="R4" s="64" t="s">
        <v>74</v>
      </c>
      <c r="S4" s="57" t="s">
        <v>80</v>
      </c>
      <c r="T4" s="29" t="s">
        <v>215</v>
      </c>
      <c r="U4" s="64" t="s">
        <v>74</v>
      </c>
      <c r="V4" s="59" t="s">
        <v>81</v>
      </c>
      <c r="W4" s="50" t="s">
        <v>215</v>
      </c>
    </row>
    <row r="5" spans="1:22" ht="12.75">
      <c r="A5" s="55">
        <v>0.5</v>
      </c>
      <c r="B5" s="53">
        <v>1622.47</v>
      </c>
      <c r="C5" s="4">
        <v>4.147</v>
      </c>
      <c r="D5" s="4">
        <v>4.397</v>
      </c>
      <c r="E5" s="8">
        <v>34.404151198359095</v>
      </c>
      <c r="F5" s="8">
        <v>721.0879908316898</v>
      </c>
      <c r="G5" s="54">
        <f>LN(D5/0.38)/0.09</f>
        <v>27.205627960670874</v>
      </c>
      <c r="I5" s="7">
        <v>-3.2</v>
      </c>
      <c r="J5" s="61">
        <v>-0.6996608415269011</v>
      </c>
      <c r="K5" s="70">
        <v>1.19</v>
      </c>
      <c r="M5" s="63">
        <v>-334.9019607800001</v>
      </c>
      <c r="N5" s="4">
        <v>5.197</v>
      </c>
      <c r="P5" s="54">
        <v>29.062950692089004</v>
      </c>
      <c r="R5" s="53">
        <v>1622.47</v>
      </c>
      <c r="S5" s="58">
        <v>-3.2</v>
      </c>
      <c r="U5" s="53">
        <v>1622.47</v>
      </c>
      <c r="V5" s="56">
        <v>-0.6996608415269011</v>
      </c>
    </row>
    <row r="6" spans="1:23" ht="12.75">
      <c r="A6" s="55">
        <v>1.5</v>
      </c>
      <c r="B6" s="53">
        <v>1618.40733333</v>
      </c>
      <c r="C6" s="4">
        <v>4.665</v>
      </c>
      <c r="D6" s="4">
        <v>4.915</v>
      </c>
      <c r="E6" s="8">
        <v>32.17576502609448</v>
      </c>
      <c r="F6" s="8">
        <v>55.04234754760767</v>
      </c>
      <c r="G6" s="54">
        <f aca="true" t="shared" si="0" ref="G6:G15">LN(D6/0.38)/0.09</f>
        <v>28.44306422067595</v>
      </c>
      <c r="H6" s="54">
        <f>AVERAGE(G5:G7)</f>
        <v>28.110350308586344</v>
      </c>
      <c r="I6" s="7">
        <v>-3.075</v>
      </c>
      <c r="J6" s="61">
        <v>-0.31686162069251</v>
      </c>
      <c r="K6" s="70">
        <v>1.08</v>
      </c>
      <c r="M6" s="63">
        <v>-304.10457515999997</v>
      </c>
      <c r="N6" s="4">
        <v>4.974</v>
      </c>
      <c r="O6" s="59">
        <f>AVERAGE(N5:N7)</f>
        <v>5.005333333333333</v>
      </c>
      <c r="P6" s="54">
        <v>28.575648573810206</v>
      </c>
      <c r="Q6" s="53">
        <f>AVERAGE(P5:P7)</f>
        <v>28.640760020501347</v>
      </c>
      <c r="R6" s="53">
        <v>1618.40733333</v>
      </c>
      <c r="S6" s="58">
        <v>-3.075</v>
      </c>
      <c r="T6" s="59">
        <f>AVERAGE(S5:S7)</f>
        <v>-3.125</v>
      </c>
      <c r="U6" s="53">
        <v>1618.40733333</v>
      </c>
      <c r="V6" s="56">
        <v>-0.31686162069251</v>
      </c>
      <c r="W6" s="58">
        <f>AVERAGE(V5:V7)</f>
        <v>-0.43617701904451134</v>
      </c>
    </row>
    <row r="7" spans="1:23" ht="12.75">
      <c r="A7" s="55">
        <v>2.5</v>
      </c>
      <c r="B7" s="53">
        <v>1614.34466667</v>
      </c>
      <c r="C7" s="4">
        <v>4.772</v>
      </c>
      <c r="D7" s="4">
        <v>5.022</v>
      </c>
      <c r="E7" s="8">
        <v>39.80979178460976</v>
      </c>
      <c r="F7" s="8">
        <v>169.64415443614013</v>
      </c>
      <c r="G7" s="54">
        <f t="shared" si="0"/>
        <v>28.68235874441221</v>
      </c>
      <c r="H7" s="54">
        <f aca="true" t="shared" si="1" ref="H7:H70">AVERAGE(G6:G8)</f>
        <v>28.60333132550944</v>
      </c>
      <c r="I7" s="7">
        <v>-3.1</v>
      </c>
      <c r="J7" s="61">
        <v>-0.2920085949141229</v>
      </c>
      <c r="K7" s="70">
        <v>1.2</v>
      </c>
      <c r="M7" s="63">
        <v>-257.90849673</v>
      </c>
      <c r="N7" s="4">
        <v>4.845</v>
      </c>
      <c r="O7" s="59">
        <f aca="true" t="shared" si="2" ref="O7:Q70">AVERAGE(N6:N8)</f>
        <v>4.8566666666666665</v>
      </c>
      <c r="P7" s="54">
        <v>28.283680795604837</v>
      </c>
      <c r="Q7" s="53">
        <f t="shared" si="2"/>
        <v>28.30843996931053</v>
      </c>
      <c r="R7" s="53">
        <v>1614.34466667</v>
      </c>
      <c r="S7" s="58">
        <v>-3.1</v>
      </c>
      <c r="T7" s="59">
        <f>AVERAGE(S6:S8)</f>
        <v>-3.1483333333333334</v>
      </c>
      <c r="U7" s="53">
        <v>1614.34466667</v>
      </c>
      <c r="V7" s="56">
        <v>-0.2920085949141229</v>
      </c>
      <c r="W7" s="58">
        <f>AVERAGE(V6:V8)</f>
        <v>-0.3568059738522007</v>
      </c>
    </row>
    <row r="8" spans="1:23" ht="12.75">
      <c r="A8" s="55">
        <v>3.5</v>
      </c>
      <c r="B8" s="53">
        <v>1610.282</v>
      </c>
      <c r="C8" s="4">
        <v>4.773</v>
      </c>
      <c r="D8" s="4">
        <v>5.023</v>
      </c>
      <c r="E8" s="8">
        <v>47.25339378058764</v>
      </c>
      <c r="F8" s="8">
        <v>30.81131306702591</v>
      </c>
      <c r="G8" s="54">
        <f t="shared" si="0"/>
        <v>28.68457101144015</v>
      </c>
      <c r="H8" s="54">
        <f t="shared" si="1"/>
        <v>28.62736680197774</v>
      </c>
      <c r="I8" s="7">
        <v>-3.27</v>
      </c>
      <c r="J8" s="61">
        <v>-0.4615477059499691</v>
      </c>
      <c r="K8" s="70">
        <v>1.3</v>
      </c>
      <c r="M8" s="63">
        <v>-180.91503267999997</v>
      </c>
      <c r="N8" s="4">
        <v>4.751</v>
      </c>
      <c r="O8" s="59">
        <f t="shared" si="2"/>
        <v>4.916333333333333</v>
      </c>
      <c r="P8" s="54">
        <v>28.065990538516555</v>
      </c>
      <c r="Q8" s="53">
        <f t="shared" si="2"/>
        <v>28.43938339140266</v>
      </c>
      <c r="R8" s="53">
        <v>1610.282</v>
      </c>
      <c r="S8" s="58">
        <v>-3.27</v>
      </c>
      <c r="T8" s="59">
        <f aca="true" t="shared" si="3" ref="T8:T71">AVERAGE(S7:S9)</f>
        <v>-3.1233333333333335</v>
      </c>
      <c r="U8" s="53">
        <v>1610.282</v>
      </c>
      <c r="V8" s="56">
        <v>-0.4615477059499691</v>
      </c>
      <c r="W8" s="58">
        <f aca="true" t="shared" si="4" ref="W8:W71">AVERAGE(V7:V9)</f>
        <v>-0.3267985829213043</v>
      </c>
    </row>
    <row r="9" spans="1:23" ht="12.75">
      <c r="A9" s="55">
        <v>4.5</v>
      </c>
      <c r="B9" s="53">
        <v>1606.21933333</v>
      </c>
      <c r="C9" s="4">
        <v>4.697</v>
      </c>
      <c r="D9" s="4">
        <v>4.947</v>
      </c>
      <c r="E9" s="8">
        <v>78.99585086062523</v>
      </c>
      <c r="F9" s="8">
        <v>209.3816671488548</v>
      </c>
      <c r="G9" s="54">
        <f t="shared" si="0"/>
        <v>28.515170650080858</v>
      </c>
      <c r="H9" s="54">
        <f t="shared" si="1"/>
        <v>28.25202652650462</v>
      </c>
      <c r="I9" s="7">
        <v>-3</v>
      </c>
      <c r="J9" s="61">
        <v>-0.22683944789982097</v>
      </c>
      <c r="K9" s="70">
        <v>1.185</v>
      </c>
      <c r="M9" s="63">
        <v>-134.71895425000002</v>
      </c>
      <c r="N9" s="4">
        <v>5.153</v>
      </c>
      <c r="O9" s="59">
        <f t="shared" si="2"/>
        <v>4.937333333333334</v>
      </c>
      <c r="P9" s="54">
        <v>28.968478840086586</v>
      </c>
      <c r="Q9" s="53">
        <f t="shared" si="2"/>
        <v>28.487232582165387</v>
      </c>
      <c r="R9" s="53">
        <v>1606.21933333</v>
      </c>
      <c r="S9" s="58">
        <v>-3</v>
      </c>
      <c r="T9" s="59">
        <f t="shared" si="3"/>
        <v>-3.2866666666666666</v>
      </c>
      <c r="U9" s="53">
        <v>1606.21933333</v>
      </c>
      <c r="V9" s="56">
        <v>-0.22683944789982097</v>
      </c>
      <c r="W9" s="58">
        <f t="shared" si="4"/>
        <v>-0.5683278069782048</v>
      </c>
    </row>
    <row r="10" spans="1:23" ht="12.75">
      <c r="A10" s="55">
        <v>10.5</v>
      </c>
      <c r="B10" s="53">
        <v>1581.84375</v>
      </c>
      <c r="C10" s="4">
        <v>4.288</v>
      </c>
      <c r="D10" s="4">
        <v>4.538</v>
      </c>
      <c r="E10" s="8">
        <v>21.0780050168334</v>
      </c>
      <c r="F10" s="8">
        <v>818.4401534220025</v>
      </c>
      <c r="G10" s="54">
        <f t="shared" si="0"/>
        <v>27.556337917992842</v>
      </c>
      <c r="H10" s="54">
        <f t="shared" si="1"/>
        <v>27.85794979139168</v>
      </c>
      <c r="I10" s="7">
        <v>-3.59</v>
      </c>
      <c r="J10" s="61">
        <v>-1.0165962670848245</v>
      </c>
      <c r="K10" s="70">
        <v>0.655</v>
      </c>
      <c r="M10" s="63">
        <v>-57.72549019999997</v>
      </c>
      <c r="N10" s="4">
        <v>4.908</v>
      </c>
      <c r="O10" s="59">
        <f t="shared" si="2"/>
        <v>4.956</v>
      </c>
      <c r="P10" s="54">
        <v>28.427228367893008</v>
      </c>
      <c r="Q10" s="53">
        <f t="shared" si="2"/>
        <v>28.530632829228495</v>
      </c>
      <c r="R10" s="53">
        <v>1581.84375</v>
      </c>
      <c r="S10" s="58">
        <v>-3.59</v>
      </c>
      <c r="T10" s="59">
        <f t="shared" si="3"/>
        <v>-3.22</v>
      </c>
      <c r="U10" s="53">
        <v>1581.84375</v>
      </c>
      <c r="V10" s="56">
        <v>-1.0165962670848245</v>
      </c>
      <c r="W10" s="58">
        <f t="shared" si="4"/>
        <v>-0.5837604601267329</v>
      </c>
    </row>
    <row r="11" spans="1:23" ht="12.75">
      <c r="A11" s="55">
        <v>11.5</v>
      </c>
      <c r="B11" s="53">
        <v>1577.78125</v>
      </c>
      <c r="C11" s="4">
        <v>4.266</v>
      </c>
      <c r="D11" s="4">
        <v>4.516</v>
      </c>
      <c r="E11" s="8">
        <v>30.667507408862683</v>
      </c>
      <c r="F11" s="8">
        <v>175.40932214486588</v>
      </c>
      <c r="G11" s="54">
        <f t="shared" si="0"/>
        <v>27.502340806101344</v>
      </c>
      <c r="H11" s="54">
        <f t="shared" si="1"/>
        <v>27.594229619940602</v>
      </c>
      <c r="I11" s="7">
        <v>-3.07</v>
      </c>
      <c r="J11" s="61">
        <v>-0.5078456653955531</v>
      </c>
      <c r="K11" s="70">
        <v>1.32</v>
      </c>
      <c r="M11" s="63">
        <v>3.869281049999927</v>
      </c>
      <c r="N11" s="4">
        <v>4.807</v>
      </c>
      <c r="O11" s="59">
        <f t="shared" si="2"/>
        <v>4.861</v>
      </c>
      <c r="P11" s="54">
        <v>28.196191279705886</v>
      </c>
      <c r="Q11" s="53">
        <f t="shared" si="2"/>
        <v>28.31990729507736</v>
      </c>
      <c r="R11" s="53">
        <v>1577.78125</v>
      </c>
      <c r="S11" s="58">
        <v>-3.07</v>
      </c>
      <c r="T11" s="59">
        <f t="shared" si="3"/>
        <v>-3.2433333333333336</v>
      </c>
      <c r="U11" s="53">
        <v>1577.78125</v>
      </c>
      <c r="V11" s="56">
        <v>-0.5078456653955531</v>
      </c>
      <c r="W11" s="58">
        <f t="shared" si="4"/>
        <v>-0.6620354958457076</v>
      </c>
    </row>
    <row r="12" spans="1:23" ht="12.75">
      <c r="A12" s="55">
        <v>13.5</v>
      </c>
      <c r="B12" s="53">
        <v>1569.65625</v>
      </c>
      <c r="C12" s="4">
        <v>4.357</v>
      </c>
      <c r="D12" s="4">
        <v>4.607</v>
      </c>
      <c r="E12" s="8">
        <v>27.08930760849901</v>
      </c>
      <c r="F12" s="8">
        <v>1564.677736391263</v>
      </c>
      <c r="G12" s="54">
        <f t="shared" si="0"/>
        <v>27.72401013572762</v>
      </c>
      <c r="H12" s="54">
        <f t="shared" si="1"/>
        <v>27.662159714364822</v>
      </c>
      <c r="I12" s="7">
        <v>-3.07</v>
      </c>
      <c r="J12" s="61">
        <v>-0.4616645550567454</v>
      </c>
      <c r="K12" s="70">
        <v>1.05</v>
      </c>
      <c r="M12" s="63">
        <v>19.267973859999984</v>
      </c>
      <c r="N12" s="4">
        <v>4.868</v>
      </c>
      <c r="O12" s="59">
        <f t="shared" si="2"/>
        <v>4.878</v>
      </c>
      <c r="P12" s="54">
        <v>28.336302237633184</v>
      </c>
      <c r="Q12" s="53">
        <f t="shared" si="2"/>
        <v>28.35819463084896</v>
      </c>
      <c r="R12" s="53">
        <v>1569.65625</v>
      </c>
      <c r="S12" s="58">
        <v>-3.07</v>
      </c>
      <c r="T12" s="59">
        <f t="shared" si="3"/>
        <v>-3.141666666666667</v>
      </c>
      <c r="U12" s="53">
        <v>1569.65625</v>
      </c>
      <c r="V12" s="56">
        <v>-0.4616645550567454</v>
      </c>
      <c r="W12" s="58">
        <f t="shared" si="4"/>
        <v>-0.5462167261739955</v>
      </c>
    </row>
    <row r="13" spans="1:23" ht="12.75">
      <c r="A13" s="55">
        <v>15.5</v>
      </c>
      <c r="B13" s="53">
        <v>1561.53125</v>
      </c>
      <c r="C13" s="4">
        <v>4.372</v>
      </c>
      <c r="D13" s="4">
        <v>4.622</v>
      </c>
      <c r="E13" s="8">
        <v>56.1679695297912</v>
      </c>
      <c r="F13" s="8">
        <v>4367.683038639893</v>
      </c>
      <c r="G13" s="54">
        <f t="shared" si="0"/>
        <v>27.7601282012655</v>
      </c>
      <c r="H13" s="54">
        <f t="shared" si="1"/>
        <v>27.90190881771765</v>
      </c>
      <c r="I13" s="7">
        <v>-3.285</v>
      </c>
      <c r="J13" s="61">
        <v>-0.669139958069688</v>
      </c>
      <c r="K13" s="70">
        <v>1.22</v>
      </c>
      <c r="M13" s="63">
        <v>50.0653594800001</v>
      </c>
      <c r="N13" s="4">
        <v>4.959</v>
      </c>
      <c r="O13" s="59">
        <f t="shared" si="2"/>
        <v>4.895</v>
      </c>
      <c r="P13" s="54">
        <v>28.542090375207806</v>
      </c>
      <c r="Q13" s="53">
        <f t="shared" si="2"/>
        <v>28.397282192582868</v>
      </c>
      <c r="R13" s="53">
        <v>1561.53125</v>
      </c>
      <c r="S13" s="58">
        <v>-3.285</v>
      </c>
      <c r="T13" s="59">
        <f t="shared" si="3"/>
        <v>-3.0850000000000004</v>
      </c>
      <c r="U13" s="53">
        <v>1561.53125</v>
      </c>
      <c r="V13" s="56">
        <v>-0.669139958069688</v>
      </c>
      <c r="W13" s="58">
        <f t="shared" si="4"/>
        <v>-0.4396023296421558</v>
      </c>
    </row>
    <row r="14" spans="1:23" ht="12.75">
      <c r="A14" s="55">
        <v>16.5</v>
      </c>
      <c r="B14" s="53">
        <v>1557.46875</v>
      </c>
      <c r="C14" s="4">
        <v>4.568</v>
      </c>
      <c r="D14" s="4">
        <v>4.818</v>
      </c>
      <c r="E14" s="8">
        <v>41.39693573634177</v>
      </c>
      <c r="F14" s="8">
        <v>2426.6345250589466</v>
      </c>
      <c r="G14" s="54">
        <f t="shared" si="0"/>
        <v>28.221588116159836</v>
      </c>
      <c r="H14" s="54">
        <f t="shared" si="1"/>
        <v>27.841935062180365</v>
      </c>
      <c r="I14" s="7">
        <v>-2.9</v>
      </c>
      <c r="J14" s="61">
        <v>-0.18800247580003415</v>
      </c>
      <c r="K14" s="70">
        <v>1.28</v>
      </c>
      <c r="M14" s="63">
        <v>65.46405228999993</v>
      </c>
      <c r="N14" s="4">
        <v>4.858</v>
      </c>
      <c r="O14" s="59">
        <f t="shared" si="2"/>
        <v>4.859333333333333</v>
      </c>
      <c r="P14" s="54">
        <v>28.313453964907623</v>
      </c>
      <c r="Q14" s="53">
        <f t="shared" si="2"/>
        <v>28.314965729942504</v>
      </c>
      <c r="R14" s="53">
        <v>1557.46875</v>
      </c>
      <c r="S14" s="58">
        <v>-2.9</v>
      </c>
      <c r="T14" s="59">
        <f t="shared" si="3"/>
        <v>-3.0383333333333336</v>
      </c>
      <c r="U14" s="53">
        <v>1557.46875</v>
      </c>
      <c r="V14" s="56">
        <v>-0.18800247580003415</v>
      </c>
      <c r="W14" s="58">
        <f t="shared" si="4"/>
        <v>-0.4054301953790911</v>
      </c>
    </row>
    <row r="15" spans="1:23" ht="12.75">
      <c r="A15" s="55">
        <v>19.5</v>
      </c>
      <c r="B15" s="53">
        <v>1545.28125</v>
      </c>
      <c r="C15" s="4">
        <v>4.283</v>
      </c>
      <c r="D15" s="4">
        <v>4.533</v>
      </c>
      <c r="E15" s="8">
        <v>97.28858947162607</v>
      </c>
      <c r="F15" s="8">
        <v>115.38922418525831</v>
      </c>
      <c r="G15" s="54">
        <f t="shared" si="0"/>
        <v>27.544088869115754</v>
      </c>
      <c r="H15" s="54">
        <f t="shared" si="1"/>
        <v>27.882838492637795</v>
      </c>
      <c r="I15" s="7">
        <v>-2.93</v>
      </c>
      <c r="J15" s="61">
        <v>-0.35914815226755126</v>
      </c>
      <c r="K15" s="70">
        <v>1.35</v>
      </c>
      <c r="M15" s="63">
        <v>80.86274509999998</v>
      </c>
      <c r="N15" s="4">
        <v>4.761</v>
      </c>
      <c r="O15" s="59">
        <f t="shared" si="2"/>
        <v>4.796666666666667</v>
      </c>
      <c r="P15" s="54">
        <v>28.089352849712082</v>
      </c>
      <c r="Q15" s="53">
        <f t="shared" si="2"/>
        <v>28.171824318931296</v>
      </c>
      <c r="R15" s="53">
        <v>1545.28125</v>
      </c>
      <c r="S15" s="58">
        <v>-2.93</v>
      </c>
      <c r="T15" s="59">
        <f t="shared" si="3"/>
        <v>-2.936666666666667</v>
      </c>
      <c r="U15" s="53">
        <v>1545.28125</v>
      </c>
      <c r="V15" s="56">
        <v>-0.35914815226755126</v>
      </c>
      <c r="W15" s="58">
        <f t="shared" si="4"/>
        <v>-0.3132848848489072</v>
      </c>
    </row>
    <row r="16" spans="1:23" ht="12.75">
      <c r="A16" s="55">
        <v>20.5</v>
      </c>
      <c r="B16" s="53">
        <v>1541.21875</v>
      </c>
      <c r="C16" s="5"/>
      <c r="D16" s="5"/>
      <c r="E16" s="5"/>
      <c r="F16" s="5"/>
      <c r="G16" s="7"/>
      <c r="H16" s="54">
        <f t="shared" si="1"/>
        <v>27.48866218168066</v>
      </c>
      <c r="I16" s="7">
        <v>-2.98</v>
      </c>
      <c r="J16" s="37"/>
      <c r="K16" s="70">
        <v>1.375</v>
      </c>
      <c r="M16" s="63">
        <v>96.26143791000004</v>
      </c>
      <c r="N16" s="4">
        <v>4.771</v>
      </c>
      <c r="O16" s="59">
        <f t="shared" si="2"/>
        <v>4.899666666666667</v>
      </c>
      <c r="P16" s="54">
        <v>28.112666142174174</v>
      </c>
      <c r="Q16" s="53">
        <f t="shared" si="2"/>
        <v>28.400214758653764</v>
      </c>
      <c r="R16" s="53">
        <v>1541.21875</v>
      </c>
      <c r="S16" s="58">
        <v>-2.98</v>
      </c>
      <c r="T16" s="59">
        <f t="shared" si="3"/>
        <v>-2.98</v>
      </c>
      <c r="U16" s="53">
        <v>1533.09375</v>
      </c>
      <c r="V16" s="56">
        <v>-0.39270402647913616</v>
      </c>
      <c r="W16" s="58">
        <f t="shared" si="4"/>
        <v>-0.4938370152709132</v>
      </c>
    </row>
    <row r="17" spans="1:23" ht="12.75">
      <c r="A17" s="55">
        <v>21.5</v>
      </c>
      <c r="B17" s="53">
        <v>1537.15625</v>
      </c>
      <c r="C17" s="4">
        <v>4.238</v>
      </c>
      <c r="D17" s="4">
        <v>4.488</v>
      </c>
      <c r="E17" s="8">
        <v>56.72405731021347</v>
      </c>
      <c r="F17" s="8">
        <v>123.8281695752005</v>
      </c>
      <c r="G17" s="54">
        <f>LN(D17/0.38)/0.09</f>
        <v>27.43323549424557</v>
      </c>
      <c r="H17" s="54">
        <f t="shared" si="1"/>
        <v>27.648128083572857</v>
      </c>
      <c r="I17" s="7"/>
      <c r="M17" s="63">
        <v>111.6601307200001</v>
      </c>
      <c r="N17" s="4">
        <v>5.167</v>
      </c>
      <c r="O17" s="59">
        <f t="shared" si="2"/>
        <v>5.077333333333333</v>
      </c>
      <c r="P17" s="54">
        <v>28.998625284075036</v>
      </c>
      <c r="Q17" s="53">
        <f t="shared" si="2"/>
        <v>28.793238364552014</v>
      </c>
      <c r="R17" s="53">
        <v>1533.09375</v>
      </c>
      <c r="S17" s="58">
        <v>-3.03</v>
      </c>
      <c r="T17" s="59">
        <f t="shared" si="3"/>
        <v>-3.103333333333333</v>
      </c>
      <c r="U17" s="53">
        <v>1520.90625</v>
      </c>
      <c r="V17" s="56">
        <v>-0.7296588670660522</v>
      </c>
      <c r="W17" s="58">
        <f t="shared" si="4"/>
        <v>-0.5606682167892486</v>
      </c>
    </row>
    <row r="18" spans="1:23" ht="12.75">
      <c r="A18" s="55">
        <v>22.5</v>
      </c>
      <c r="B18" s="53">
        <v>1533.09375</v>
      </c>
      <c r="C18" s="4">
        <v>4.415</v>
      </c>
      <c r="D18" s="4">
        <v>4.665</v>
      </c>
      <c r="E18" s="8">
        <v>30.979197386257127</v>
      </c>
      <c r="F18" s="8">
        <v>30.059099079582946</v>
      </c>
      <c r="G18" s="54">
        <f aca="true" t="shared" si="5" ref="G18:G24">LN(D18/0.38)/0.09</f>
        <v>27.863020672900145</v>
      </c>
      <c r="H18" s="54">
        <f t="shared" si="1"/>
        <v>27.612631201742886</v>
      </c>
      <c r="I18" s="7">
        <v>-3.03</v>
      </c>
      <c r="J18" s="61">
        <v>-0.39270402647913616</v>
      </c>
      <c r="K18" s="70">
        <v>1.29</v>
      </c>
      <c r="M18" s="63">
        <v>127.05882352999993</v>
      </c>
      <c r="N18" s="4">
        <v>5.294</v>
      </c>
      <c r="O18" s="59">
        <f t="shared" si="2"/>
        <v>5.198666666666666</v>
      </c>
      <c r="P18" s="54">
        <v>29.268423667406836</v>
      </c>
      <c r="Q18" s="53">
        <f t="shared" si="2"/>
        <v>29.06554916768739</v>
      </c>
      <c r="R18" s="53">
        <v>1520.90625</v>
      </c>
      <c r="S18" s="58">
        <v>-3.3</v>
      </c>
      <c r="T18" s="59">
        <f t="shared" si="3"/>
        <v>-3.2016666666666667</v>
      </c>
      <c r="U18" s="53">
        <v>1516.84375</v>
      </c>
      <c r="V18" s="56">
        <v>-0.5596417568225575</v>
      </c>
      <c r="W18" s="58">
        <f t="shared" si="4"/>
        <v>-0.730408755462982</v>
      </c>
    </row>
    <row r="19" spans="1:23" ht="12.75">
      <c r="A19" s="55">
        <v>25.5</v>
      </c>
      <c r="B19" s="53">
        <v>1520.90625</v>
      </c>
      <c r="C19" s="4">
        <v>4.282</v>
      </c>
      <c r="D19" s="4">
        <v>4.532</v>
      </c>
      <c r="E19" s="8">
        <v>54.38710859520702</v>
      </c>
      <c r="F19" s="8">
        <v>141.5124255220718</v>
      </c>
      <c r="G19" s="54">
        <f t="shared" si="5"/>
        <v>27.541637438082947</v>
      </c>
      <c r="H19" s="54">
        <f t="shared" si="1"/>
        <v>27.880792559411606</v>
      </c>
      <c r="I19" s="7">
        <v>-3.3</v>
      </c>
      <c r="J19" s="61">
        <v>-0.7296588670660522</v>
      </c>
      <c r="K19" s="70">
        <v>1.3</v>
      </c>
      <c r="M19" s="63">
        <v>157.85620915000004</v>
      </c>
      <c r="N19" s="4">
        <v>5.135</v>
      </c>
      <c r="O19" s="59">
        <f t="shared" si="2"/>
        <v>5.176666666666666</v>
      </c>
      <c r="P19" s="54">
        <v>28.929598551580302</v>
      </c>
      <c r="Q19" s="53">
        <f t="shared" si="2"/>
        <v>29.01793564781977</v>
      </c>
      <c r="R19" s="53">
        <v>1516.84375</v>
      </c>
      <c r="S19" s="58">
        <v>-3.275</v>
      </c>
      <c r="T19" s="59">
        <f t="shared" si="3"/>
        <v>-3.3349999999999995</v>
      </c>
      <c r="U19" s="53">
        <v>1512.78125</v>
      </c>
      <c r="V19" s="56">
        <v>-0.9019256425003364</v>
      </c>
      <c r="W19" s="58">
        <f t="shared" si="4"/>
        <v>-0.6449067539747576</v>
      </c>
    </row>
    <row r="20" spans="1:23" ht="12.75">
      <c r="A20" s="55">
        <v>26.5</v>
      </c>
      <c r="B20" s="53">
        <v>1516.84375</v>
      </c>
      <c r="C20" s="4">
        <v>4.575</v>
      </c>
      <c r="D20" s="4">
        <v>4.825</v>
      </c>
      <c r="E20" s="8">
        <v>75.1987867622998</v>
      </c>
      <c r="F20" s="8">
        <v>98.79457049946014</v>
      </c>
      <c r="G20" s="54">
        <f t="shared" si="5"/>
        <v>28.237719567251723</v>
      </c>
      <c r="H20" s="54">
        <f t="shared" si="1"/>
        <v>27.706037973777686</v>
      </c>
      <c r="I20" s="7">
        <v>-3.275</v>
      </c>
      <c r="J20" s="61">
        <v>-0.5596417568225575</v>
      </c>
      <c r="K20" s="70">
        <v>1.235</v>
      </c>
      <c r="M20" s="63">
        <v>173.2549019600001</v>
      </c>
      <c r="N20" s="4">
        <v>5.101</v>
      </c>
      <c r="O20" s="59">
        <f t="shared" si="2"/>
        <v>5.065666666666667</v>
      </c>
      <c r="P20" s="54">
        <v>28.85578472447217</v>
      </c>
      <c r="Q20" s="53">
        <f t="shared" si="2"/>
        <v>28.77731797935311</v>
      </c>
      <c r="R20" s="53">
        <v>1512.78125</v>
      </c>
      <c r="S20" s="58">
        <v>-3.43</v>
      </c>
      <c r="T20" s="59">
        <f t="shared" si="3"/>
        <v>-3.3049999999999997</v>
      </c>
      <c r="U20" s="53">
        <v>1508.71875</v>
      </c>
      <c r="V20" s="56">
        <v>-0.4731528626013791</v>
      </c>
      <c r="W20" s="58">
        <f t="shared" si="4"/>
        <v>-0.6526123155465965</v>
      </c>
    </row>
    <row r="21" spans="1:23" ht="12.75">
      <c r="A21" s="55">
        <v>27.5</v>
      </c>
      <c r="B21" s="53">
        <v>1512.78125</v>
      </c>
      <c r="C21" s="4">
        <v>4.2</v>
      </c>
      <c r="D21" s="4">
        <v>4.45</v>
      </c>
      <c r="E21" s="8">
        <v>24.245402658419824</v>
      </c>
      <c r="F21" s="8">
        <v>140.8007291343302</v>
      </c>
      <c r="G21" s="54">
        <f t="shared" si="5"/>
        <v>27.338756915998385</v>
      </c>
      <c r="H21" s="54">
        <f t="shared" si="1"/>
        <v>27.97244758092116</v>
      </c>
      <c r="I21" s="7">
        <v>-3.43</v>
      </c>
      <c r="J21" s="61">
        <v>-0.9019256425003364</v>
      </c>
      <c r="K21" s="70">
        <v>1.2</v>
      </c>
      <c r="M21" s="63">
        <v>188.65359476999993</v>
      </c>
      <c r="N21" s="4">
        <v>4.961</v>
      </c>
      <c r="O21" s="59">
        <f t="shared" si="2"/>
        <v>4.935333333333333</v>
      </c>
      <c r="P21" s="54">
        <v>28.54657066200686</v>
      </c>
      <c r="Q21" s="53">
        <f t="shared" si="2"/>
        <v>28.483987676815715</v>
      </c>
      <c r="R21" s="53">
        <v>1508.71875</v>
      </c>
      <c r="S21" s="58">
        <v>-3.21</v>
      </c>
      <c r="T21" s="59">
        <f t="shared" si="3"/>
        <v>-3.2566666666666664</v>
      </c>
      <c r="U21" s="53">
        <v>1504.65625</v>
      </c>
      <c r="V21" s="56">
        <v>-0.582758441538074</v>
      </c>
      <c r="W21" s="58">
        <f t="shared" si="4"/>
        <v>-0.5477200088589494</v>
      </c>
    </row>
    <row r="22" spans="1:23" ht="12.75">
      <c r="A22" s="55">
        <v>28.5</v>
      </c>
      <c r="B22" s="53">
        <v>1508.71875</v>
      </c>
      <c r="C22" s="4">
        <v>4.62</v>
      </c>
      <c r="D22" s="4">
        <v>4.87</v>
      </c>
      <c r="E22" s="8">
        <v>84.0365546963081</v>
      </c>
      <c r="F22" s="8">
        <v>52.821885559127914</v>
      </c>
      <c r="G22" s="54">
        <f t="shared" si="5"/>
        <v>28.34086625951338</v>
      </c>
      <c r="H22" s="54">
        <f t="shared" si="1"/>
        <v>27.703460885376334</v>
      </c>
      <c r="I22" s="7">
        <v>-3.21</v>
      </c>
      <c r="J22" s="61">
        <v>-0.4731528626013791</v>
      </c>
      <c r="K22" s="70">
        <v>1</v>
      </c>
      <c r="M22" s="63">
        <v>204.05228757999998</v>
      </c>
      <c r="N22" s="4">
        <v>4.744</v>
      </c>
      <c r="O22" s="59">
        <f t="shared" si="2"/>
        <v>4.913333333333333</v>
      </c>
      <c r="P22" s="54">
        <v>28.049607643968113</v>
      </c>
      <c r="Q22" s="53">
        <f t="shared" si="2"/>
        <v>28.435754073962883</v>
      </c>
      <c r="R22" s="53">
        <v>1504.65625</v>
      </c>
      <c r="S22" s="58">
        <v>-3.13</v>
      </c>
      <c r="T22" s="59">
        <f t="shared" si="3"/>
        <v>-3.1533333333333338</v>
      </c>
      <c r="U22" s="53">
        <v>1500.59375</v>
      </c>
      <c r="V22" s="56">
        <v>-0.5872487224373952</v>
      </c>
      <c r="W22" s="58">
        <f t="shared" si="4"/>
        <v>-0.49571629379984383</v>
      </c>
    </row>
    <row r="23" spans="1:23" ht="12.75">
      <c r="A23" s="55">
        <v>29.5</v>
      </c>
      <c r="B23" s="53">
        <v>1504.65625</v>
      </c>
      <c r="C23" s="4">
        <v>4.237</v>
      </c>
      <c r="D23" s="4">
        <v>4.487</v>
      </c>
      <c r="E23" s="8">
        <v>116.43633205819148</v>
      </c>
      <c r="F23" s="8">
        <v>426.4327068652813</v>
      </c>
      <c r="G23" s="54">
        <f t="shared" si="5"/>
        <v>27.430759480617244</v>
      </c>
      <c r="H23" s="54">
        <f t="shared" si="1"/>
        <v>27.710943957477042</v>
      </c>
      <c r="I23" s="7">
        <v>-3.13</v>
      </c>
      <c r="J23" s="61">
        <v>-0.582758441538074</v>
      </c>
      <c r="K23" s="70">
        <v>1.28</v>
      </c>
      <c r="M23" s="63">
        <v>232.91826923000008</v>
      </c>
      <c r="N23" s="4">
        <v>5.035</v>
      </c>
      <c r="O23" s="59">
        <f t="shared" si="2"/>
        <v>4.931666666666667</v>
      </c>
      <c r="P23" s="54">
        <v>28.71108391591368</v>
      </c>
      <c r="Q23" s="53">
        <f t="shared" si="2"/>
        <v>28.476589148080322</v>
      </c>
      <c r="R23" s="53">
        <v>1500.59375</v>
      </c>
      <c r="S23" s="58">
        <v>-3.12</v>
      </c>
      <c r="T23" s="59">
        <f t="shared" si="3"/>
        <v>-3.17</v>
      </c>
      <c r="U23" s="53">
        <v>1484.34375</v>
      </c>
      <c r="V23" s="56">
        <v>-0.3171417174240623</v>
      </c>
      <c r="W23" s="58">
        <f t="shared" si="4"/>
        <v>-0.43060838402401663</v>
      </c>
    </row>
    <row r="24" spans="1:23" ht="12.75">
      <c r="A24" s="55">
        <v>30.5</v>
      </c>
      <c r="B24" s="53">
        <v>1500.59375</v>
      </c>
      <c r="C24" s="4">
        <v>4.209</v>
      </c>
      <c r="D24" s="4">
        <v>4.459</v>
      </c>
      <c r="E24" s="8">
        <v>155.76044813664052</v>
      </c>
      <c r="F24" s="8">
        <v>511.30449584145896</v>
      </c>
      <c r="G24" s="54">
        <f t="shared" si="5"/>
        <v>27.361206132300502</v>
      </c>
      <c r="H24" s="54">
        <f t="shared" si="1"/>
        <v>27.395982806458875</v>
      </c>
      <c r="I24" s="7">
        <v>-3.12</v>
      </c>
      <c r="J24" s="61">
        <v>-0.5872487224373952</v>
      </c>
      <c r="K24" s="70">
        <v>1.43</v>
      </c>
      <c r="M24" s="63">
        <v>240.59134614999994</v>
      </c>
      <c r="N24" s="4">
        <v>5.016</v>
      </c>
      <c r="O24" s="59">
        <f t="shared" si="2"/>
        <v>4.953</v>
      </c>
      <c r="P24" s="54">
        <v>28.66907588435917</v>
      </c>
      <c r="Q24" s="53">
        <f t="shared" si="2"/>
        <v>28.526220761182106</v>
      </c>
      <c r="R24" s="53">
        <v>1496.53125</v>
      </c>
      <c r="S24" s="58">
        <v>-3.26</v>
      </c>
      <c r="T24" s="59">
        <f t="shared" si="3"/>
        <v>-3.1933333333333334</v>
      </c>
      <c r="U24" s="53">
        <v>1480.28125</v>
      </c>
      <c r="V24" s="56">
        <v>-0.38743471221059245</v>
      </c>
      <c r="W24" s="58">
        <f t="shared" si="4"/>
        <v>-0.29698266729183925</v>
      </c>
    </row>
    <row r="25" spans="1:23" ht="12.75">
      <c r="A25" s="55">
        <v>31.5</v>
      </c>
      <c r="B25" s="53">
        <v>1496.53125</v>
      </c>
      <c r="C25" s="5"/>
      <c r="D25" s="5"/>
      <c r="E25" s="5"/>
      <c r="F25" s="5"/>
      <c r="G25" s="7"/>
      <c r="H25" s="54">
        <f t="shared" si="1"/>
        <v>27.361206132300502</v>
      </c>
      <c r="I25" s="7">
        <v>-3.26</v>
      </c>
      <c r="J25" s="37"/>
      <c r="K25" s="70">
        <v>1.22</v>
      </c>
      <c r="M25" s="63">
        <v>248.26442307999991</v>
      </c>
      <c r="N25" s="4">
        <v>4.808</v>
      </c>
      <c r="O25" s="59">
        <f t="shared" si="2"/>
        <v>4.943333333333333</v>
      </c>
      <c r="P25" s="54">
        <v>28.19850248327347</v>
      </c>
      <c r="Q25" s="53">
        <f t="shared" si="2"/>
        <v>28.504826934660098</v>
      </c>
      <c r="R25" s="53">
        <v>1492.46875</v>
      </c>
      <c r="S25" s="58">
        <v>-3.2</v>
      </c>
      <c r="T25" s="59">
        <f t="shared" si="3"/>
        <v>-3.1483333333333334</v>
      </c>
      <c r="U25" s="53">
        <v>1476.21875</v>
      </c>
      <c r="V25" s="56">
        <v>-0.1863715722408631</v>
      </c>
      <c r="W25" s="58">
        <f t="shared" si="4"/>
        <v>-0.322579749439441</v>
      </c>
    </row>
    <row r="26" spans="1:23" ht="12.75">
      <c r="A26" s="55">
        <v>32.5</v>
      </c>
      <c r="B26" s="53">
        <v>1492.46875</v>
      </c>
      <c r="C26" s="5"/>
      <c r="D26" s="5"/>
      <c r="E26" s="5"/>
      <c r="F26" s="5"/>
      <c r="G26" s="7"/>
      <c r="H26" s="54">
        <f t="shared" si="1"/>
        <v>28.0097197563645</v>
      </c>
      <c r="I26" s="7">
        <v>-3.2</v>
      </c>
      <c r="J26" s="37"/>
      <c r="K26" s="70">
        <v>1.24</v>
      </c>
      <c r="M26" s="63">
        <v>255.9375</v>
      </c>
      <c r="N26" s="4">
        <v>5.006</v>
      </c>
      <c r="O26" s="59">
        <f t="shared" si="2"/>
        <v>4.924666666666667</v>
      </c>
      <c r="P26" s="54">
        <v>28.646902436347645</v>
      </c>
      <c r="Q26" s="53">
        <f t="shared" si="2"/>
        <v>28.46324522134979</v>
      </c>
      <c r="R26" s="53">
        <v>1484.34375</v>
      </c>
      <c r="S26" s="58">
        <v>-2.985</v>
      </c>
      <c r="T26" s="59">
        <f t="shared" si="3"/>
        <v>-3.1016666666666666</v>
      </c>
      <c r="U26" s="53">
        <v>1472.15625</v>
      </c>
      <c r="V26" s="56">
        <v>-0.3939329638668675</v>
      </c>
      <c r="W26" s="58">
        <f t="shared" si="4"/>
        <v>-0.27487039207324093</v>
      </c>
    </row>
    <row r="27" spans="1:23" ht="12.75">
      <c r="A27" s="55">
        <v>34.5</v>
      </c>
      <c r="B27" s="53">
        <v>1484.34375</v>
      </c>
      <c r="C27" s="4">
        <v>4.477</v>
      </c>
      <c r="D27" s="4">
        <v>4.727</v>
      </c>
      <c r="E27" s="8">
        <v>155.5127990027326</v>
      </c>
      <c r="F27" s="8">
        <v>157.37465136530716</v>
      </c>
      <c r="G27" s="54">
        <f aca="true" t="shared" si="6" ref="G27:G32">LN(D27/0.38)/0.09</f>
        <v>28.0097197563645</v>
      </c>
      <c r="H27" s="54">
        <f t="shared" si="1"/>
        <v>28.16501656887683</v>
      </c>
      <c r="I27" s="7">
        <v>-2.985</v>
      </c>
      <c r="J27" s="61">
        <v>-0.3171417174240623</v>
      </c>
      <c r="K27" s="70">
        <v>1.085</v>
      </c>
      <c r="M27" s="63">
        <v>263.6105769200001</v>
      </c>
      <c r="N27" s="4">
        <v>4.96</v>
      </c>
      <c r="O27" s="59">
        <f t="shared" si="2"/>
        <v>5.018666666666667</v>
      </c>
      <c r="P27" s="54">
        <v>28.544330744428244</v>
      </c>
      <c r="Q27" s="53">
        <f t="shared" si="2"/>
        <v>28.67434386331099</v>
      </c>
      <c r="R27" s="53">
        <v>1480.28125</v>
      </c>
      <c r="S27" s="58">
        <v>-3.12</v>
      </c>
      <c r="T27" s="59">
        <f t="shared" si="3"/>
        <v>-3.021666666666667</v>
      </c>
      <c r="U27" s="53">
        <v>1447.78125</v>
      </c>
      <c r="V27" s="56">
        <v>-0.2443066401119922</v>
      </c>
      <c r="W27" s="58">
        <f t="shared" si="4"/>
        <v>-0.36198049911227725</v>
      </c>
    </row>
    <row r="28" spans="1:23" ht="12.75">
      <c r="A28" s="55">
        <v>35.5</v>
      </c>
      <c r="B28" s="53">
        <v>1480.28125</v>
      </c>
      <c r="C28" s="4">
        <v>4.611</v>
      </c>
      <c r="D28" s="4">
        <v>4.861</v>
      </c>
      <c r="E28" s="8">
        <v>71.9104181553033</v>
      </c>
      <c r="F28" s="8">
        <v>538.6706528784414</v>
      </c>
      <c r="G28" s="54">
        <f t="shared" si="6"/>
        <v>28.320313381389155</v>
      </c>
      <c r="H28" s="54">
        <f t="shared" si="1"/>
        <v>28.28248319699917</v>
      </c>
      <c r="I28" s="7">
        <v>-3.12</v>
      </c>
      <c r="J28" s="61">
        <v>-0.38743471221059245</v>
      </c>
      <c r="K28" s="70">
        <v>1.405</v>
      </c>
      <c r="M28" s="63">
        <v>271.28365385000006</v>
      </c>
      <c r="N28" s="4">
        <v>5.09</v>
      </c>
      <c r="O28" s="59">
        <f t="shared" si="2"/>
        <v>4.878</v>
      </c>
      <c r="P28" s="54">
        <v>28.831798409157077</v>
      </c>
      <c r="Q28" s="53">
        <f t="shared" si="2"/>
        <v>28.348176405543793</v>
      </c>
      <c r="R28" s="53">
        <v>1476.21875</v>
      </c>
      <c r="S28" s="58">
        <v>-2.96</v>
      </c>
      <c r="T28" s="59">
        <f t="shared" si="3"/>
        <v>-3.091666666666667</v>
      </c>
      <c r="U28" s="53">
        <v>1443.71875</v>
      </c>
      <c r="V28" s="56">
        <v>-0.44770189335797195</v>
      </c>
      <c r="W28" s="58">
        <f t="shared" si="4"/>
        <v>-0.42586023194433215</v>
      </c>
    </row>
    <row r="29" spans="1:23" ht="12.75">
      <c r="A29" s="55">
        <v>36.5</v>
      </c>
      <c r="B29" s="53">
        <v>1476.21875</v>
      </c>
      <c r="C29" s="4">
        <v>4.698</v>
      </c>
      <c r="D29" s="4">
        <v>4.948</v>
      </c>
      <c r="E29" s="8">
        <v>45.56475614465431</v>
      </c>
      <c r="F29" s="8">
        <v>592.3672677509845</v>
      </c>
      <c r="G29" s="54">
        <f t="shared" si="6"/>
        <v>28.517416453243857</v>
      </c>
      <c r="H29" s="54">
        <f t="shared" si="1"/>
        <v>28.49561720269068</v>
      </c>
      <c r="I29" s="7">
        <v>-2.96</v>
      </c>
      <c r="J29" s="61">
        <v>-0.1863715722408631</v>
      </c>
      <c r="K29" s="70">
        <v>1.55</v>
      </c>
      <c r="M29" s="63">
        <v>278.9567307699999</v>
      </c>
      <c r="N29" s="4">
        <v>4.584</v>
      </c>
      <c r="O29" s="59">
        <f t="shared" si="2"/>
        <v>4.879666666666666</v>
      </c>
      <c r="P29" s="54">
        <v>27.668400063046047</v>
      </c>
      <c r="Q29" s="53">
        <f t="shared" si="2"/>
        <v>28.3519080972486</v>
      </c>
      <c r="R29" s="53">
        <v>1472.15625</v>
      </c>
      <c r="S29" s="58">
        <v>-3.195</v>
      </c>
      <c r="T29" s="59">
        <f t="shared" si="3"/>
        <v>-2.981666666666667</v>
      </c>
      <c r="U29" s="53">
        <v>1435.59375</v>
      </c>
      <c r="V29" s="56">
        <v>-0.5855721623630323</v>
      </c>
      <c r="W29" s="58">
        <f t="shared" si="4"/>
        <v>-0.5003375526451107</v>
      </c>
    </row>
    <row r="30" spans="1:23" ht="12.75">
      <c r="A30" s="55">
        <v>37.5</v>
      </c>
      <c r="B30" s="53">
        <v>1472.15625</v>
      </c>
      <c r="C30" s="4">
        <v>4.757</v>
      </c>
      <c r="D30" s="4">
        <v>5.007</v>
      </c>
      <c r="E30" s="8">
        <v>83.53253575171291</v>
      </c>
      <c r="F30" s="8">
        <v>82.32035683185026</v>
      </c>
      <c r="G30" s="54">
        <f t="shared" si="6"/>
        <v>28.649121773439035</v>
      </c>
      <c r="H30" s="54">
        <f t="shared" si="1"/>
        <v>28.19662211804844</v>
      </c>
      <c r="I30" s="7">
        <v>-3.195</v>
      </c>
      <c r="J30" s="61">
        <v>-0.3939329638668675</v>
      </c>
      <c r="K30" s="70">
        <v>1.25</v>
      </c>
      <c r="M30" s="63">
        <v>294.30288462</v>
      </c>
      <c r="N30" s="4">
        <v>4.965</v>
      </c>
      <c r="O30" s="59">
        <f t="shared" si="2"/>
        <v>4.823333333333333</v>
      </c>
      <c r="P30" s="54">
        <v>28.555525819542684</v>
      </c>
      <c r="Q30" s="53">
        <f t="shared" si="2"/>
        <v>28.226848583624193</v>
      </c>
      <c r="R30" s="53">
        <v>1447.78125</v>
      </c>
      <c r="S30" s="58">
        <v>-2.79</v>
      </c>
      <c r="T30" s="59">
        <f t="shared" si="3"/>
        <v>-3.0116666666666667</v>
      </c>
      <c r="U30" s="53">
        <v>1427.46875</v>
      </c>
      <c r="V30" s="56">
        <v>-0.4677386022143277</v>
      </c>
      <c r="W30" s="58">
        <f t="shared" si="4"/>
        <v>-0.4583746181289697</v>
      </c>
    </row>
    <row r="31" spans="1:23" ht="12.75">
      <c r="A31" s="55">
        <v>43.5</v>
      </c>
      <c r="B31" s="53">
        <v>1447.78125</v>
      </c>
      <c r="C31" s="4">
        <v>4.234</v>
      </c>
      <c r="D31" s="4">
        <v>4.484</v>
      </c>
      <c r="E31" s="8">
        <v>43.147716765801846</v>
      </c>
      <c r="F31" s="8">
        <v>213.67154841549643</v>
      </c>
      <c r="G31" s="54">
        <f t="shared" si="6"/>
        <v>27.423328127462437</v>
      </c>
      <c r="H31" s="54">
        <f t="shared" si="1"/>
        <v>27.922493604261067</v>
      </c>
      <c r="I31" s="7">
        <v>-2.79</v>
      </c>
      <c r="J31" s="61">
        <v>-0.2443066401119922</v>
      </c>
      <c r="K31" s="70">
        <v>1.36</v>
      </c>
      <c r="M31" s="63">
        <v>317.32211538</v>
      </c>
      <c r="N31" s="4">
        <v>4.921</v>
      </c>
      <c r="O31" s="59">
        <f t="shared" si="2"/>
        <v>5.029333333333333</v>
      </c>
      <c r="P31" s="54">
        <v>28.456619868283855</v>
      </c>
      <c r="Q31" s="53">
        <f t="shared" si="2"/>
        <v>28.69526038960205</v>
      </c>
      <c r="R31" s="53">
        <v>1443.71875</v>
      </c>
      <c r="S31" s="58">
        <v>-3.05</v>
      </c>
      <c r="T31" s="59">
        <f t="shared" si="3"/>
        <v>-2.94</v>
      </c>
      <c r="U31" s="53">
        <v>1423.40625</v>
      </c>
      <c r="V31" s="56">
        <v>-0.32181308980954904</v>
      </c>
      <c r="W31" s="58">
        <f t="shared" si="4"/>
        <v>-0.36197323836055223</v>
      </c>
    </row>
    <row r="32" spans="1:23" ht="12.75">
      <c r="A32" s="55">
        <v>44.5</v>
      </c>
      <c r="B32" s="53">
        <v>1443.71875</v>
      </c>
      <c r="C32" s="4">
        <v>4.345</v>
      </c>
      <c r="D32" s="4">
        <v>4.595</v>
      </c>
      <c r="E32" s="8">
        <v>29.049426312675806</v>
      </c>
      <c r="F32" s="8">
        <v>1698.911021429342</v>
      </c>
      <c r="G32" s="54">
        <f t="shared" si="6"/>
        <v>27.695030911881734</v>
      </c>
      <c r="H32" s="54">
        <f t="shared" si="1"/>
        <v>27.559179519672085</v>
      </c>
      <c r="I32" s="7">
        <v>-3.05</v>
      </c>
      <c r="J32" s="61">
        <v>-0.44770189335797195</v>
      </c>
      <c r="K32" s="70">
        <v>1.5</v>
      </c>
      <c r="M32" s="63">
        <v>324.99519231</v>
      </c>
      <c r="N32" s="4">
        <v>5.202</v>
      </c>
      <c r="O32" s="59">
        <f t="shared" si="2"/>
        <v>5.096666666666667</v>
      </c>
      <c r="P32" s="54">
        <v>29.073635480979615</v>
      </c>
      <c r="Q32" s="53">
        <f t="shared" si="2"/>
        <v>28.842960211112835</v>
      </c>
      <c r="R32" s="53">
        <v>1439.65625</v>
      </c>
      <c r="S32" s="58">
        <v>-2.98</v>
      </c>
      <c r="T32" s="59">
        <f t="shared" si="3"/>
        <v>-3.0933333333333333</v>
      </c>
      <c r="U32" s="53">
        <v>1419.34375</v>
      </c>
      <c r="V32" s="56">
        <v>-0.2963680230577799</v>
      </c>
      <c r="W32" s="58">
        <f t="shared" si="4"/>
        <v>-0.4437832944574696</v>
      </c>
    </row>
    <row r="33" spans="1:23" ht="12.75">
      <c r="A33" s="55">
        <v>45.5</v>
      </c>
      <c r="B33" s="53">
        <v>1439.65625</v>
      </c>
      <c r="C33" s="5"/>
      <c r="D33" s="5"/>
      <c r="E33" s="5"/>
      <c r="F33" s="5"/>
      <c r="G33" s="7"/>
      <c r="H33" s="54">
        <f t="shared" si="1"/>
        <v>27.84414226626959</v>
      </c>
      <c r="I33" s="7">
        <v>-2.98</v>
      </c>
      <c r="J33" s="37"/>
      <c r="K33" s="70">
        <v>1.175</v>
      </c>
      <c r="M33" s="63">
        <v>332.6682692300001</v>
      </c>
      <c r="N33" s="4">
        <v>5.167</v>
      </c>
      <c r="O33" s="59">
        <f t="shared" si="2"/>
        <v>5.072</v>
      </c>
      <c r="P33" s="54">
        <v>28.998625284075036</v>
      </c>
      <c r="Q33" s="53">
        <f t="shared" si="2"/>
        <v>28.786842414740235</v>
      </c>
      <c r="R33" s="53">
        <v>1435.59375</v>
      </c>
      <c r="S33" s="58">
        <v>-3.25</v>
      </c>
      <c r="T33" s="59">
        <f t="shared" si="3"/>
        <v>-3.2000000000000006</v>
      </c>
      <c r="U33" s="53">
        <v>1415.28125</v>
      </c>
      <c r="V33" s="56">
        <v>-0.71316877050508</v>
      </c>
      <c r="W33" s="58">
        <f t="shared" si="4"/>
        <v>-0.5577639375235052</v>
      </c>
    </row>
    <row r="34" spans="1:23" ht="12.75">
      <c r="A34" s="55">
        <v>46.5</v>
      </c>
      <c r="B34" s="53">
        <v>1435.59375</v>
      </c>
      <c r="C34" s="4">
        <v>4.47</v>
      </c>
      <c r="D34" s="4">
        <v>4.72</v>
      </c>
      <c r="E34" s="8">
        <v>59.730118100949255</v>
      </c>
      <c r="F34" s="8">
        <v>76.66865286220595</v>
      </c>
      <c r="G34" s="54">
        <f>LN(D34/0.38)/0.09</f>
        <v>27.993253620657445</v>
      </c>
      <c r="H34" s="54">
        <f t="shared" si="1"/>
        <v>27.993253620657445</v>
      </c>
      <c r="I34" s="7">
        <v>-3.25</v>
      </c>
      <c r="J34" s="61">
        <v>-0.5855721623630323</v>
      </c>
      <c r="K34" s="70">
        <v>1.11</v>
      </c>
      <c r="M34" s="63">
        <v>340.34134614999994</v>
      </c>
      <c r="N34" s="4">
        <v>4.847</v>
      </c>
      <c r="O34" s="59">
        <f t="shared" si="2"/>
        <v>5.035333333333333</v>
      </c>
      <c r="P34" s="54">
        <v>28.288266479166055</v>
      </c>
      <c r="Q34" s="53">
        <f t="shared" si="2"/>
        <v>28.707685057957644</v>
      </c>
      <c r="R34" s="53">
        <v>1431.53125</v>
      </c>
      <c r="S34" s="58">
        <v>-3.37</v>
      </c>
      <c r="T34" s="59">
        <f t="shared" si="3"/>
        <v>-3.2533333333333334</v>
      </c>
      <c r="U34" s="53">
        <v>1411.21875</v>
      </c>
      <c r="V34" s="56">
        <v>-0.6637550190076557</v>
      </c>
      <c r="W34" s="58">
        <f t="shared" si="4"/>
        <v>-0.625220514729558</v>
      </c>
    </row>
    <row r="35" spans="1:23" ht="12.75">
      <c r="A35" s="55">
        <v>47.5</v>
      </c>
      <c r="B35" s="53">
        <v>1431.53125</v>
      </c>
      <c r="C35" s="5"/>
      <c r="D35" s="5"/>
      <c r="E35" s="5"/>
      <c r="F35" s="5"/>
      <c r="G35" s="7"/>
      <c r="H35" s="54">
        <f t="shared" si="1"/>
        <v>28.012054165014334</v>
      </c>
      <c r="I35" s="7">
        <v>-3.37</v>
      </c>
      <c r="J35" s="37"/>
      <c r="K35" s="70">
        <v>1.15</v>
      </c>
      <c r="M35" s="63">
        <v>371.03365385000006</v>
      </c>
      <c r="N35" s="4">
        <v>5.092</v>
      </c>
      <c r="O35" s="59">
        <f t="shared" si="2"/>
        <v>4.990666666666667</v>
      </c>
      <c r="P35" s="54">
        <v>28.83616341063184</v>
      </c>
      <c r="Q35" s="53">
        <f t="shared" si="2"/>
        <v>28.610366459769406</v>
      </c>
      <c r="R35" s="53">
        <v>1427.46875</v>
      </c>
      <c r="S35" s="58">
        <v>-3.14</v>
      </c>
      <c r="T35" s="59">
        <f t="shared" si="3"/>
        <v>-3.16</v>
      </c>
      <c r="U35" s="53">
        <v>1407.15625</v>
      </c>
      <c r="V35" s="56">
        <v>-0.49873775467593817</v>
      </c>
      <c r="W35" s="58">
        <f t="shared" si="4"/>
        <v>-0.5096643468007251</v>
      </c>
    </row>
    <row r="36" spans="1:23" ht="12.75">
      <c r="A36" s="55">
        <v>48.5</v>
      </c>
      <c r="B36" s="53">
        <v>1427.46875</v>
      </c>
      <c r="C36" s="4">
        <v>4.486</v>
      </c>
      <c r="D36" s="4">
        <v>4.736</v>
      </c>
      <c r="E36" s="8">
        <v>72.58427450412323</v>
      </c>
      <c r="F36" s="8">
        <v>38.57302966606766</v>
      </c>
      <c r="G36" s="54">
        <f aca="true" t="shared" si="7" ref="G36:G41">LN(D36/0.38)/0.09</f>
        <v>28.030854709371226</v>
      </c>
      <c r="H36" s="54">
        <f t="shared" si="1"/>
        <v>27.973075939142696</v>
      </c>
      <c r="I36" s="7">
        <v>-3.14</v>
      </c>
      <c r="J36" s="61">
        <v>-0.4677386022143277</v>
      </c>
      <c r="K36" s="70">
        <v>1.65</v>
      </c>
      <c r="M36" s="63">
        <v>378.7067307699999</v>
      </c>
      <c r="N36" s="4">
        <v>5.033</v>
      </c>
      <c r="O36" s="59">
        <f t="shared" si="2"/>
        <v>5.027666666666667</v>
      </c>
      <c r="P36" s="54">
        <v>28.70666948951032</v>
      </c>
      <c r="Q36" s="53">
        <f t="shared" si="2"/>
        <v>28.694227484768515</v>
      </c>
      <c r="R36" s="53">
        <v>1423.40625</v>
      </c>
      <c r="S36" s="58">
        <v>-2.97</v>
      </c>
      <c r="T36" s="59">
        <f t="shared" si="3"/>
        <v>-3.0866666666666664</v>
      </c>
      <c r="U36" s="53">
        <v>1394.96875</v>
      </c>
      <c r="V36" s="56">
        <v>-0.3665002667185815</v>
      </c>
      <c r="W36" s="58">
        <f t="shared" si="4"/>
        <v>-0.40038995129851923</v>
      </c>
    </row>
    <row r="37" spans="1:23" ht="12.75">
      <c r="A37" s="55">
        <v>49.5</v>
      </c>
      <c r="B37" s="53">
        <v>1423.40625</v>
      </c>
      <c r="C37" s="4">
        <v>4.437</v>
      </c>
      <c r="D37" s="4">
        <v>4.687</v>
      </c>
      <c r="E37" s="8">
        <v>114.04048374384611</v>
      </c>
      <c r="F37" s="8">
        <v>142.824243280456</v>
      </c>
      <c r="G37" s="54">
        <f t="shared" si="7"/>
        <v>27.915297168914165</v>
      </c>
      <c r="H37" s="54">
        <f t="shared" si="1"/>
        <v>28.28252845586935</v>
      </c>
      <c r="I37" s="7">
        <v>-2.97</v>
      </c>
      <c r="J37" s="61">
        <v>-0.32181308980954904</v>
      </c>
      <c r="K37" s="70">
        <v>1.415</v>
      </c>
      <c r="M37" s="63">
        <v>386.37980769</v>
      </c>
      <c r="N37" s="4">
        <v>4.958</v>
      </c>
      <c r="O37" s="59">
        <f t="shared" si="2"/>
        <v>4.941</v>
      </c>
      <c r="P37" s="54">
        <v>28.539849554163382</v>
      </c>
      <c r="Q37" s="53">
        <f t="shared" si="2"/>
        <v>28.500115558610563</v>
      </c>
      <c r="R37" s="53">
        <v>1419.34375</v>
      </c>
      <c r="S37" s="58">
        <v>-3.15</v>
      </c>
      <c r="T37" s="59">
        <f t="shared" si="3"/>
        <v>-3.155</v>
      </c>
      <c r="U37" s="53">
        <v>1390.90625</v>
      </c>
      <c r="V37" s="56">
        <v>-0.3359318325010381</v>
      </c>
      <c r="W37" s="58">
        <f t="shared" si="4"/>
        <v>-0.36063563081267924</v>
      </c>
    </row>
    <row r="38" spans="1:23" ht="12.75">
      <c r="A38" s="55">
        <v>50.5</v>
      </c>
      <c r="B38" s="53">
        <v>1419.34375</v>
      </c>
      <c r="C38" s="4">
        <v>4.872</v>
      </c>
      <c r="D38" s="4">
        <v>5.122</v>
      </c>
      <c r="E38" s="8">
        <v>165.40184943353643</v>
      </c>
      <c r="F38" s="8">
        <v>295.0159702951108</v>
      </c>
      <c r="G38" s="54">
        <f t="shared" si="7"/>
        <v>28.901433489322656</v>
      </c>
      <c r="H38" s="54">
        <f t="shared" si="1"/>
        <v>28.217840186604146</v>
      </c>
      <c r="I38" s="7">
        <v>-3.15</v>
      </c>
      <c r="J38" s="61">
        <v>-0.2963680230577799</v>
      </c>
      <c r="K38" s="70">
        <v>1.35</v>
      </c>
      <c r="M38" s="63">
        <v>401.72596154000007</v>
      </c>
      <c r="N38" s="4">
        <v>4.832</v>
      </c>
      <c r="O38" s="59">
        <f t="shared" si="2"/>
        <v>4.874</v>
      </c>
      <c r="P38" s="54">
        <v>28.253827632157993</v>
      </c>
      <c r="Q38" s="53">
        <f t="shared" si="2"/>
        <v>28.349168272826457</v>
      </c>
      <c r="R38" s="53">
        <v>1415.28125</v>
      </c>
      <c r="S38" s="58">
        <v>-3.345</v>
      </c>
      <c r="T38" s="59">
        <f t="shared" si="3"/>
        <v>-3.2516666666666665</v>
      </c>
      <c r="U38" s="53">
        <v>1386.84375</v>
      </c>
      <c r="V38" s="56">
        <v>-0.37947479321841826</v>
      </c>
      <c r="W38" s="58">
        <f t="shared" si="4"/>
        <v>-0.2687257166239892</v>
      </c>
    </row>
    <row r="39" spans="1:23" ht="12.75">
      <c r="A39" s="55">
        <v>51.5</v>
      </c>
      <c r="B39" s="53">
        <v>1415.28125</v>
      </c>
      <c r="C39" s="4">
        <v>4.404</v>
      </c>
      <c r="D39" s="4">
        <v>4.654</v>
      </c>
      <c r="E39" s="8">
        <v>125.3466819315964</v>
      </c>
      <c r="F39" s="8">
        <v>104.35022813705648</v>
      </c>
      <c r="G39" s="54">
        <f t="shared" si="7"/>
        <v>27.836789901575617</v>
      </c>
      <c r="H39" s="54">
        <f t="shared" si="1"/>
        <v>28.13473309988717</v>
      </c>
      <c r="I39" s="7">
        <v>-3.345</v>
      </c>
      <c r="J39" s="61">
        <v>-0.71316877050508</v>
      </c>
      <c r="K39" s="70">
        <v>1.145</v>
      </c>
      <c r="M39" s="63">
        <v>417.07211538</v>
      </c>
      <c r="N39" s="4">
        <v>4.832</v>
      </c>
      <c r="O39" s="59">
        <f t="shared" si="2"/>
        <v>4.917666666666666</v>
      </c>
      <c r="P39" s="54">
        <v>28.253827632157993</v>
      </c>
      <c r="Q39" s="53">
        <f t="shared" si="2"/>
        <v>28.445756843173484</v>
      </c>
      <c r="R39" s="53">
        <v>1411.21875</v>
      </c>
      <c r="S39" s="58">
        <v>-3.26</v>
      </c>
      <c r="T39" s="59">
        <f t="shared" si="3"/>
        <v>-3.2483333333333335</v>
      </c>
      <c r="U39" s="53">
        <v>1366.53125</v>
      </c>
      <c r="V39" s="56">
        <v>-0.0907705241525113</v>
      </c>
      <c r="W39" s="58">
        <f t="shared" si="4"/>
        <v>-0.2568586002595852</v>
      </c>
    </row>
    <row r="40" spans="1:23" ht="12.75">
      <c r="A40" s="55">
        <v>52.5</v>
      </c>
      <c r="B40" s="53">
        <v>1411.21875</v>
      </c>
      <c r="C40" s="4">
        <v>4.333</v>
      </c>
      <c r="D40" s="4">
        <v>4.583</v>
      </c>
      <c r="E40" s="8">
        <v>116.6610369354779</v>
      </c>
      <c r="F40" s="8">
        <v>49.8751144492972</v>
      </c>
      <c r="G40" s="54">
        <f t="shared" si="7"/>
        <v>27.66597590876325</v>
      </c>
      <c r="H40" s="54">
        <f t="shared" si="1"/>
        <v>27.794941529298125</v>
      </c>
      <c r="I40" s="7">
        <v>-3.26</v>
      </c>
      <c r="J40" s="61">
        <v>-0.6637550190076557</v>
      </c>
      <c r="K40" s="70">
        <v>1.3</v>
      </c>
      <c r="M40" s="63">
        <v>424.74519231</v>
      </c>
      <c r="N40" s="4">
        <v>5.089</v>
      </c>
      <c r="O40" s="59">
        <f t="shared" si="2"/>
        <v>4.793</v>
      </c>
      <c r="P40" s="54">
        <v>28.82961526520446</v>
      </c>
      <c r="Q40" s="53">
        <f t="shared" si="2"/>
        <v>28.147385636992606</v>
      </c>
      <c r="R40" s="53">
        <v>1407.15625</v>
      </c>
      <c r="S40" s="58">
        <v>-3.14</v>
      </c>
      <c r="T40" s="59">
        <f t="shared" si="3"/>
        <v>-3.1633333333333336</v>
      </c>
      <c r="U40" s="53">
        <v>1358.40625</v>
      </c>
      <c r="V40" s="56">
        <v>-0.300330483407826</v>
      </c>
      <c r="W40" s="58">
        <f t="shared" si="4"/>
        <v>-0.24812532265394963</v>
      </c>
    </row>
    <row r="41" spans="1:23" ht="12.75">
      <c r="A41" s="55">
        <v>53.5</v>
      </c>
      <c r="B41" s="53">
        <v>1407.15625</v>
      </c>
      <c r="C41" s="4">
        <v>4.423</v>
      </c>
      <c r="D41" s="4">
        <v>4.673</v>
      </c>
      <c r="E41" s="8">
        <v>65.6762875148407</v>
      </c>
      <c r="F41" s="8">
        <v>374.3347357537385</v>
      </c>
      <c r="G41" s="54">
        <f t="shared" si="7"/>
        <v>27.882058777555496</v>
      </c>
      <c r="H41" s="54">
        <f t="shared" si="1"/>
        <v>27.94161113535652</v>
      </c>
      <c r="I41" s="7">
        <v>-3.14</v>
      </c>
      <c r="J41" s="61">
        <v>-0.49873775467593817</v>
      </c>
      <c r="K41" s="70">
        <v>1.26</v>
      </c>
      <c r="M41" s="63">
        <v>432.4182692300001</v>
      </c>
      <c r="N41" s="4">
        <v>4.458</v>
      </c>
      <c r="O41" s="59">
        <f t="shared" si="2"/>
        <v>4.799666666666667</v>
      </c>
      <c r="P41" s="54">
        <v>27.358714013615362</v>
      </c>
      <c r="Q41" s="53">
        <f t="shared" si="2"/>
        <v>28.1626838979159</v>
      </c>
      <c r="R41" s="53">
        <v>1394.96875</v>
      </c>
      <c r="S41" s="58">
        <v>-3.09</v>
      </c>
      <c r="T41" s="59">
        <f t="shared" si="3"/>
        <v>-3.1300000000000003</v>
      </c>
      <c r="U41" s="53">
        <v>1350.28125</v>
      </c>
      <c r="V41" s="56">
        <v>-0.35327496040151163</v>
      </c>
      <c r="W41" s="58">
        <f t="shared" si="4"/>
        <v>-0.3614140921410452</v>
      </c>
    </row>
    <row r="42" spans="1:23" ht="12.75">
      <c r="A42" s="55">
        <v>56.5</v>
      </c>
      <c r="B42" s="53">
        <v>1394.96875</v>
      </c>
      <c r="C42" s="4">
        <v>4.592</v>
      </c>
      <c r="D42" s="4">
        <v>4.842</v>
      </c>
      <c r="E42" s="8">
        <v>43.46280943320612</v>
      </c>
      <c r="F42" s="8">
        <v>300.6788937223858</v>
      </c>
      <c r="G42" s="54">
        <f>LN(D42/0.38)/0.09</f>
        <v>28.276798719750808</v>
      </c>
      <c r="H42" s="54">
        <f t="shared" si="1"/>
        <v>28.306128233767108</v>
      </c>
      <c r="I42" s="7">
        <v>-3.09</v>
      </c>
      <c r="J42" s="61">
        <v>-0.3665002667185815</v>
      </c>
      <c r="K42" s="70">
        <v>1.33</v>
      </c>
      <c r="M42" s="63">
        <v>447.7644230799999</v>
      </c>
      <c r="N42" s="4">
        <v>4.852</v>
      </c>
      <c r="O42" s="59">
        <f t="shared" si="2"/>
        <v>4.768</v>
      </c>
      <c r="P42" s="54">
        <v>28.299722414927885</v>
      </c>
      <c r="Q42" s="53">
        <f t="shared" si="2"/>
        <v>28.09289072847474</v>
      </c>
      <c r="R42" s="53">
        <v>1390.90625</v>
      </c>
      <c r="S42" s="58">
        <v>-3.16</v>
      </c>
      <c r="T42" s="59">
        <f t="shared" si="3"/>
        <v>-3.0566666666666666</v>
      </c>
      <c r="U42" s="53">
        <v>1342.15625</v>
      </c>
      <c r="V42" s="56">
        <v>-0.4306368326137979</v>
      </c>
      <c r="W42" s="58">
        <f t="shared" si="4"/>
        <v>-0.28965943131032273</v>
      </c>
    </row>
    <row r="43" spans="1:23" ht="12.75">
      <c r="A43" s="55">
        <v>57.5</v>
      </c>
      <c r="B43" s="53">
        <v>1390.90625</v>
      </c>
      <c r="C43" s="4">
        <v>4.807</v>
      </c>
      <c r="D43" s="4">
        <v>5.057</v>
      </c>
      <c r="E43" s="8">
        <v>102.82119384021522</v>
      </c>
      <c r="F43" s="8">
        <v>79.41636715649805</v>
      </c>
      <c r="G43" s="54">
        <f>LN(D43/0.38)/0.09</f>
        <v>28.759527203995017</v>
      </c>
      <c r="H43" s="54">
        <f t="shared" si="1"/>
        <v>28.14494897209914</v>
      </c>
      <c r="I43" s="7">
        <v>-3.16</v>
      </c>
      <c r="J43" s="61">
        <v>-0.3359318325010381</v>
      </c>
      <c r="K43" s="70">
        <v>0.98</v>
      </c>
      <c r="M43" s="63">
        <v>455.4375</v>
      </c>
      <c r="N43" s="4">
        <v>4.994</v>
      </c>
      <c r="O43" s="59">
        <f t="shared" si="2"/>
        <v>4.854333333333333</v>
      </c>
      <c r="P43" s="54">
        <v>28.620235756880966</v>
      </c>
      <c r="Q43" s="53">
        <f t="shared" si="2"/>
        <v>28.30204913343195</v>
      </c>
      <c r="R43" s="53">
        <v>1386.84375</v>
      </c>
      <c r="S43" s="58">
        <v>-2.92</v>
      </c>
      <c r="T43" s="59">
        <f t="shared" si="3"/>
        <v>-3.0749999999999997</v>
      </c>
      <c r="U43" s="53">
        <v>1334.03125</v>
      </c>
      <c r="V43" s="56">
        <v>-0.08506650091565876</v>
      </c>
      <c r="W43" s="58">
        <f t="shared" si="4"/>
        <v>-0.27589366702357027</v>
      </c>
    </row>
    <row r="44" spans="1:23" ht="12.75">
      <c r="A44" s="55">
        <v>58.5</v>
      </c>
      <c r="B44" s="53">
        <v>1386.84375</v>
      </c>
      <c r="C44" s="4">
        <v>4.224</v>
      </c>
      <c r="D44" s="4">
        <v>4.474</v>
      </c>
      <c r="E44" s="8">
        <v>27.812823085982338</v>
      </c>
      <c r="F44" s="8">
        <v>86.14162248797541</v>
      </c>
      <c r="G44" s="54">
        <f>LN(D44/0.38)/0.09</f>
        <v>27.398520992551592</v>
      </c>
      <c r="H44" s="54">
        <f t="shared" si="1"/>
        <v>28.079024098273305</v>
      </c>
      <c r="I44" s="7">
        <v>-2.92</v>
      </c>
      <c r="J44" s="61">
        <v>-0.37947479321841826</v>
      </c>
      <c r="K44" s="70">
        <v>0.98</v>
      </c>
      <c r="M44" s="63">
        <v>463.1105769200001</v>
      </c>
      <c r="N44" s="4">
        <v>4.717</v>
      </c>
      <c r="O44" s="59">
        <f t="shared" si="2"/>
        <v>4.919999999999999</v>
      </c>
      <c r="P44" s="54">
        <v>27.986189228487003</v>
      </c>
      <c r="Q44" s="53">
        <f t="shared" si="2"/>
        <v>28.449453625265193</v>
      </c>
      <c r="R44" s="53">
        <v>1382.78125</v>
      </c>
      <c r="S44" s="58">
        <v>-3.145</v>
      </c>
      <c r="T44" s="59">
        <f t="shared" si="3"/>
        <v>-2.9616666666666664</v>
      </c>
      <c r="U44" s="53">
        <v>1317.78125</v>
      </c>
      <c r="V44" s="56">
        <v>-0.311977667541254</v>
      </c>
      <c r="W44" s="58">
        <f t="shared" si="4"/>
        <v>-0.2728040831746634</v>
      </c>
    </row>
    <row r="45" spans="1:23" ht="12.75">
      <c r="A45" s="55">
        <v>59.5</v>
      </c>
      <c r="B45" s="53">
        <v>1382.78125</v>
      </c>
      <c r="C45" s="5"/>
      <c r="D45" s="5"/>
      <c r="E45" s="5"/>
      <c r="F45" s="5"/>
      <c r="G45" s="7"/>
      <c r="H45" s="54">
        <f t="shared" si="1"/>
        <v>27.85141123830977</v>
      </c>
      <c r="I45" s="7">
        <v>-3.145</v>
      </c>
      <c r="J45" s="37"/>
      <c r="K45" s="70">
        <v>1.2</v>
      </c>
      <c r="M45" s="63">
        <v>470.78365385000006</v>
      </c>
      <c r="N45" s="4">
        <v>5.049</v>
      </c>
      <c r="O45" s="59">
        <f t="shared" si="2"/>
        <v>4.871666666666667</v>
      </c>
      <c r="P45" s="54">
        <v>28.741935890427605</v>
      </c>
      <c r="Q45" s="53">
        <f t="shared" si="2"/>
        <v>28.34032512995272</v>
      </c>
      <c r="R45" s="53">
        <v>1366.53125</v>
      </c>
      <c r="S45" s="58">
        <v>-2.82</v>
      </c>
      <c r="T45" s="59">
        <f t="shared" si="3"/>
        <v>-3.1149999999999998</v>
      </c>
      <c r="U45" s="53">
        <v>1301.53125</v>
      </c>
      <c r="V45" s="56">
        <v>-0.42136808106707746</v>
      </c>
      <c r="W45" s="58">
        <f t="shared" si="4"/>
        <v>-0.34777865541604114</v>
      </c>
    </row>
    <row r="46" spans="1:23" ht="12.75">
      <c r="A46" s="55">
        <v>63.5</v>
      </c>
      <c r="B46" s="53">
        <v>1366.53125</v>
      </c>
      <c r="C46" s="4">
        <v>4.604</v>
      </c>
      <c r="D46" s="4">
        <v>4.854</v>
      </c>
      <c r="E46" s="6">
        <v>164.4773686300534</v>
      </c>
      <c r="F46" s="6">
        <v>581.9853846775161</v>
      </c>
      <c r="G46" s="54">
        <f aca="true" t="shared" si="8" ref="G46:G53">LN(D46/0.38)/0.09</f>
        <v>28.304301484067945</v>
      </c>
      <c r="H46" s="54">
        <f t="shared" si="1"/>
        <v>28.304301484067945</v>
      </c>
      <c r="I46" s="7">
        <v>-2.82</v>
      </c>
      <c r="J46" s="61">
        <v>-0.0907705241525113</v>
      </c>
      <c r="K46" s="70">
        <v>1.13</v>
      </c>
      <c r="M46" s="63">
        <v>478.4567307699999</v>
      </c>
      <c r="N46" s="4">
        <v>4.849</v>
      </c>
      <c r="O46" s="59">
        <f t="shared" si="2"/>
        <v>4.946000000000001</v>
      </c>
      <c r="P46" s="54">
        <v>28.292850270943564</v>
      </c>
      <c r="Q46" s="53">
        <f t="shared" si="2"/>
        <v>28.51140782216645</v>
      </c>
      <c r="R46" s="53">
        <v>1362.46875</v>
      </c>
      <c r="S46" s="59">
        <v>-3.38</v>
      </c>
      <c r="T46" s="59">
        <f t="shared" si="3"/>
        <v>-3.03</v>
      </c>
      <c r="U46" s="53">
        <v>1260.90625</v>
      </c>
      <c r="V46" s="56">
        <v>-0.30999021763979195</v>
      </c>
      <c r="W46" s="58">
        <f t="shared" si="4"/>
        <v>-0.218486625422624</v>
      </c>
    </row>
    <row r="47" spans="1:23" ht="12.75">
      <c r="A47" s="55">
        <v>64.5</v>
      </c>
      <c r="B47" s="53">
        <v>1362.46875</v>
      </c>
      <c r="E47" s="6"/>
      <c r="F47" s="6"/>
      <c r="H47" s="54">
        <f t="shared" si="1"/>
        <v>27.969357581855192</v>
      </c>
      <c r="I47" s="53">
        <v>-3.38</v>
      </c>
      <c r="K47" s="70">
        <v>1.15</v>
      </c>
      <c r="M47" s="63">
        <v>486.12980769</v>
      </c>
      <c r="N47" s="4">
        <v>4.94</v>
      </c>
      <c r="O47" s="59">
        <f t="shared" si="2"/>
        <v>4.761333333333334</v>
      </c>
      <c r="P47" s="54">
        <v>28.499437305128186</v>
      </c>
      <c r="Q47" s="53">
        <f t="shared" si="2"/>
        <v>28.08094657789536</v>
      </c>
      <c r="R47" s="53">
        <v>1358.40625</v>
      </c>
      <c r="S47" s="58">
        <v>-2.89</v>
      </c>
      <c r="T47" s="59">
        <f t="shared" si="3"/>
        <v>-3.1266666666666665</v>
      </c>
      <c r="U47" s="53">
        <v>1252.78125</v>
      </c>
      <c r="V47" s="56">
        <v>0.07589842243899741</v>
      </c>
      <c r="W47" s="58">
        <f t="shared" si="4"/>
        <v>-0.17135543227664582</v>
      </c>
    </row>
    <row r="48" spans="1:23" ht="12.75">
      <c r="A48" s="55">
        <v>65.5</v>
      </c>
      <c r="B48" s="53">
        <v>1358.40625</v>
      </c>
      <c r="C48" s="4">
        <v>4.32</v>
      </c>
      <c r="D48" s="4">
        <v>4.57</v>
      </c>
      <c r="E48" s="6">
        <v>42.94025855920303</v>
      </c>
      <c r="F48" s="6">
        <v>421.7749411833504</v>
      </c>
      <c r="G48" s="54">
        <f t="shared" si="8"/>
        <v>27.634413679642435</v>
      </c>
      <c r="H48" s="54">
        <f t="shared" si="1"/>
        <v>28.03534693485759</v>
      </c>
      <c r="I48" s="7">
        <v>-2.89</v>
      </c>
      <c r="J48" s="61">
        <v>-0.300330483407826</v>
      </c>
      <c r="K48" s="70">
        <v>1.27</v>
      </c>
      <c r="M48" s="63">
        <v>509.14903845999993</v>
      </c>
      <c r="N48" s="4">
        <v>4.495</v>
      </c>
      <c r="O48" s="59">
        <f t="shared" si="2"/>
        <v>4.777333333333334</v>
      </c>
      <c r="P48" s="54">
        <v>27.45055215761433</v>
      </c>
      <c r="Q48" s="53">
        <f t="shared" si="2"/>
        <v>28.11742907640264</v>
      </c>
      <c r="R48" s="53">
        <v>1350.28125</v>
      </c>
      <c r="S48" s="58">
        <v>-3.11</v>
      </c>
      <c r="T48" s="59">
        <f t="shared" si="3"/>
        <v>-3.016666666666667</v>
      </c>
      <c r="U48" s="53">
        <v>1220.28125</v>
      </c>
      <c r="V48" s="56">
        <v>-0.27997450162914284</v>
      </c>
      <c r="W48" s="58">
        <f>AVERAGE(V47:V48)</f>
        <v>-0.10203803959507271</v>
      </c>
    </row>
    <row r="49" spans="1:23" ht="12.75">
      <c r="A49" s="55">
        <v>67.5</v>
      </c>
      <c r="B49" s="53">
        <v>1350.28125</v>
      </c>
      <c r="C49" s="4">
        <v>4.662</v>
      </c>
      <c r="D49" s="4">
        <v>4.912</v>
      </c>
      <c r="E49" s="6">
        <v>36.4450239493558</v>
      </c>
      <c r="F49" s="6">
        <v>145.6481512061991</v>
      </c>
      <c r="G49" s="54">
        <f t="shared" si="8"/>
        <v>28.436280190072743</v>
      </c>
      <c r="H49" s="54">
        <f t="shared" si="1"/>
        <v>27.949212357722985</v>
      </c>
      <c r="I49" s="7">
        <v>-3.11</v>
      </c>
      <c r="J49" s="61">
        <v>-0.35327496040151163</v>
      </c>
      <c r="K49" s="70">
        <v>1.22</v>
      </c>
      <c r="M49" s="63">
        <v>516.82211538</v>
      </c>
      <c r="N49" s="4">
        <v>4.897</v>
      </c>
      <c r="O49" s="59">
        <f t="shared" si="2"/>
        <v>4.786333333333332</v>
      </c>
      <c r="P49" s="54">
        <v>28.402297766465402</v>
      </c>
      <c r="Q49" s="53">
        <f t="shared" si="2"/>
        <v>28.137616872422573</v>
      </c>
      <c r="R49" s="53">
        <v>1342.15625</v>
      </c>
      <c r="S49" s="58">
        <v>-3.05</v>
      </c>
      <c r="T49" s="59">
        <f t="shared" si="3"/>
        <v>-2.99</v>
      </c>
      <c r="U49" s="53">
        <v>1198.546875</v>
      </c>
      <c r="V49" s="56">
        <v>-0.2891483218763945</v>
      </c>
      <c r="W49" s="58">
        <f>AVERAGE(V49:V50)</f>
        <v>-0.18250139405832927</v>
      </c>
    </row>
    <row r="50" spans="1:23" ht="12.75">
      <c r="A50" s="55">
        <v>69.5</v>
      </c>
      <c r="B50" s="53">
        <v>1342.15625</v>
      </c>
      <c r="C50" s="4">
        <v>4.379</v>
      </c>
      <c r="D50" s="4">
        <v>4.629</v>
      </c>
      <c r="E50" s="6">
        <v>83.69568909119279</v>
      </c>
      <c r="F50" s="6">
        <v>676.2700467152006</v>
      </c>
      <c r="G50" s="54">
        <f t="shared" si="8"/>
        <v>27.77694320345377</v>
      </c>
      <c r="H50" s="54">
        <f t="shared" si="1"/>
        <v>28.16563472971045</v>
      </c>
      <c r="I50" s="7">
        <v>-3.05</v>
      </c>
      <c r="J50" s="61">
        <v>-0.4306368326137979</v>
      </c>
      <c r="K50" s="70">
        <v>1.31</v>
      </c>
      <c r="M50" s="63">
        <v>524.49519231</v>
      </c>
      <c r="N50" s="4">
        <v>4.967</v>
      </c>
      <c r="O50" s="59">
        <f t="shared" si="2"/>
        <v>4.822333333333334</v>
      </c>
      <c r="P50" s="54">
        <v>28.56000069318799</v>
      </c>
      <c r="Q50" s="53">
        <f t="shared" si="2"/>
        <v>28.22555241653932</v>
      </c>
      <c r="R50" s="53">
        <v>1334.03125</v>
      </c>
      <c r="S50" s="58">
        <v>-2.81</v>
      </c>
      <c r="T50" s="59">
        <f t="shared" si="3"/>
        <v>-2.9566666666666666</v>
      </c>
      <c r="U50" s="53">
        <v>1181.14583333</v>
      </c>
      <c r="V50" s="56">
        <v>-0.07585446624026404</v>
      </c>
      <c r="W50" s="58">
        <f t="shared" si="4"/>
        <v>-0.20239140877360376</v>
      </c>
    </row>
    <row r="51" spans="1:23" ht="12.75">
      <c r="A51" s="55">
        <v>71.5</v>
      </c>
      <c r="B51" s="53">
        <v>1334.03125</v>
      </c>
      <c r="C51" s="4">
        <v>4.595</v>
      </c>
      <c r="D51" s="4">
        <v>4.845</v>
      </c>
      <c r="E51" s="6">
        <v>118.3902976573987</v>
      </c>
      <c r="F51" s="6">
        <v>51.456658654129576</v>
      </c>
      <c r="G51" s="54">
        <f t="shared" si="8"/>
        <v>28.283680795604837</v>
      </c>
      <c r="H51" s="54">
        <f t="shared" si="1"/>
        <v>28.071710398286864</v>
      </c>
      <c r="I51" s="7">
        <v>-2.81</v>
      </c>
      <c r="J51" s="61">
        <v>-0.08506650091565876</v>
      </c>
      <c r="K51" s="70">
        <v>0.96</v>
      </c>
      <c r="M51" s="63">
        <v>539.8413461499999</v>
      </c>
      <c r="N51" s="4">
        <v>4.603</v>
      </c>
      <c r="O51" s="59">
        <f t="shared" si="2"/>
        <v>4.8790000000000004</v>
      </c>
      <c r="P51" s="54">
        <v>27.714358789964557</v>
      </c>
      <c r="Q51" s="53">
        <f t="shared" si="2"/>
        <v>28.35194557866373</v>
      </c>
      <c r="R51" s="53">
        <v>1317.78125</v>
      </c>
      <c r="S51" s="58">
        <v>-3.01</v>
      </c>
      <c r="T51" s="59">
        <f t="shared" si="3"/>
        <v>-2.983333333333333</v>
      </c>
      <c r="U51" s="53">
        <v>1169.2291666699998</v>
      </c>
      <c r="V51" s="56">
        <v>-0.24217143820415277</v>
      </c>
      <c r="W51" s="58">
        <f t="shared" si="4"/>
        <v>-0.20448344501440016</v>
      </c>
    </row>
    <row r="52" spans="1:23" ht="12.75">
      <c r="A52" s="55">
        <v>75.5</v>
      </c>
      <c r="B52" s="53">
        <v>1317.78125</v>
      </c>
      <c r="C52" s="4">
        <v>4.539</v>
      </c>
      <c r="D52" s="4">
        <v>4.789</v>
      </c>
      <c r="E52" s="6">
        <v>60.74690019845374</v>
      </c>
      <c r="F52" s="6">
        <v>70.5357133104659</v>
      </c>
      <c r="G52" s="54">
        <f t="shared" si="8"/>
        <v>28.15450719580198</v>
      </c>
      <c r="H52" s="54">
        <f t="shared" si="1"/>
        <v>28.214540400761617</v>
      </c>
      <c r="I52" s="7">
        <v>-3.01</v>
      </c>
      <c r="J52" s="61">
        <v>-0.311977667541254</v>
      </c>
      <c r="K52" s="70">
        <v>1.46</v>
      </c>
      <c r="M52" s="63">
        <v>547.5144230799999</v>
      </c>
      <c r="N52" s="4">
        <v>5.067</v>
      </c>
      <c r="O52" s="59">
        <f t="shared" si="2"/>
        <v>4.705</v>
      </c>
      <c r="P52" s="54">
        <v>28.78147725283865</v>
      </c>
      <c r="Q52" s="53">
        <f t="shared" si="2"/>
        <v>27.940700515110603</v>
      </c>
      <c r="R52" s="53">
        <v>1301.53125</v>
      </c>
      <c r="S52" s="58">
        <v>-3.13</v>
      </c>
      <c r="T52" s="59">
        <f t="shared" si="3"/>
        <v>-3.0833333333333335</v>
      </c>
      <c r="U52" s="53">
        <v>1145.39583333</v>
      </c>
      <c r="V52" s="56">
        <v>-0.29542443059878365</v>
      </c>
      <c r="W52" s="58">
        <f t="shared" si="4"/>
        <v>-0.34590436563374366</v>
      </c>
    </row>
    <row r="53" spans="1:23" ht="12.75">
      <c r="A53" s="55">
        <v>79.5</v>
      </c>
      <c r="B53" s="53">
        <v>1301.53125</v>
      </c>
      <c r="C53" s="4">
        <v>4.561</v>
      </c>
      <c r="D53" s="4">
        <v>4.811</v>
      </c>
      <c r="E53" s="6">
        <v>47.313392018739776</v>
      </c>
      <c r="F53" s="6">
        <v>25.116291539906722</v>
      </c>
      <c r="G53" s="54">
        <f t="shared" si="8"/>
        <v>28.205433210878027</v>
      </c>
      <c r="H53" s="54">
        <f t="shared" si="1"/>
        <v>28.179970203340005</v>
      </c>
      <c r="I53" s="7">
        <v>-3.13</v>
      </c>
      <c r="J53" s="61">
        <v>-0.42136808106707746</v>
      </c>
      <c r="K53" s="70">
        <v>1.24</v>
      </c>
      <c r="M53" s="63">
        <v>555.1875</v>
      </c>
      <c r="N53" s="4">
        <v>4.445</v>
      </c>
      <c r="O53" s="59">
        <f t="shared" si="2"/>
        <v>4.7459999999999996</v>
      </c>
      <c r="P53" s="54">
        <v>27.326265502528596</v>
      </c>
      <c r="Q53" s="53">
        <f t="shared" si="2"/>
        <v>28.038370566701754</v>
      </c>
      <c r="R53" s="53">
        <v>1293.40625</v>
      </c>
      <c r="S53" s="58">
        <v>-3.11</v>
      </c>
      <c r="T53" s="59">
        <f t="shared" si="3"/>
        <v>-3.1733333333333333</v>
      </c>
      <c r="U53" s="53">
        <v>1133.47916667</v>
      </c>
      <c r="V53" s="56">
        <v>-0.5001172280982945</v>
      </c>
      <c r="W53" s="58">
        <f t="shared" si="4"/>
        <v>-0.46289339423252757</v>
      </c>
    </row>
    <row r="54" spans="1:23" ht="12.75">
      <c r="A54" s="55">
        <v>81.5</v>
      </c>
      <c r="B54" s="53">
        <v>1293.40625</v>
      </c>
      <c r="C54" s="5"/>
      <c r="D54" s="5"/>
      <c r="E54" s="5"/>
      <c r="F54" s="5"/>
      <c r="G54" s="7"/>
      <c r="H54" s="54">
        <f t="shared" si="1"/>
        <v>28.205433210878027</v>
      </c>
      <c r="I54" s="7">
        <v>-3.11</v>
      </c>
      <c r="J54" s="37"/>
      <c r="K54" s="70">
        <v>1.27</v>
      </c>
      <c r="M54" s="63">
        <v>562.8605769200001</v>
      </c>
      <c r="N54" s="4">
        <v>4.726</v>
      </c>
      <c r="O54" s="59">
        <f t="shared" si="2"/>
        <v>4.842</v>
      </c>
      <c r="P54" s="54">
        <v>28.00736894473802</v>
      </c>
      <c r="Q54" s="53">
        <f t="shared" si="2"/>
        <v>28.243117890427456</v>
      </c>
      <c r="R54" s="53">
        <v>1285.28125</v>
      </c>
      <c r="S54" s="58">
        <v>-3.28</v>
      </c>
      <c r="T54" s="59">
        <f t="shared" si="3"/>
        <v>-3.1199999999999997</v>
      </c>
      <c r="U54" s="53">
        <v>1121.5625</v>
      </c>
      <c r="V54" s="56">
        <v>-0.5931385240005045</v>
      </c>
      <c r="W54" s="58">
        <f t="shared" si="4"/>
        <v>-0.38586139292507043</v>
      </c>
    </row>
    <row r="55" spans="1:23" ht="12.75">
      <c r="A55" s="55">
        <v>83.5</v>
      </c>
      <c r="B55" s="53">
        <v>1285.28125</v>
      </c>
      <c r="C55" s="5"/>
      <c r="D55" s="5"/>
      <c r="E55" s="5"/>
      <c r="F55" s="5"/>
      <c r="G55" s="7"/>
      <c r="H55" s="54" t="e">
        <f t="shared" si="1"/>
        <v>#DIV/0!</v>
      </c>
      <c r="I55" s="7">
        <v>-3.28</v>
      </c>
      <c r="J55" s="37"/>
      <c r="K55" s="70">
        <v>1</v>
      </c>
      <c r="M55" s="63">
        <v>570.5336538500001</v>
      </c>
      <c r="N55" s="4">
        <v>5.355</v>
      </c>
      <c r="O55" s="59">
        <f t="shared" si="2"/>
        <v>4.991666666666666</v>
      </c>
      <c r="P55" s="54">
        <v>29.395719224015753</v>
      </c>
      <c r="Q55" s="53">
        <f t="shared" si="2"/>
        <v>28.599525653592682</v>
      </c>
      <c r="R55" s="53">
        <v>1277.15625</v>
      </c>
      <c r="S55" s="58">
        <v>-2.97</v>
      </c>
      <c r="T55" s="59">
        <f t="shared" si="3"/>
        <v>-3.0733333333333337</v>
      </c>
      <c r="U55" s="53">
        <v>1109.64583333</v>
      </c>
      <c r="V55" s="56">
        <v>-0.06432842667641236</v>
      </c>
      <c r="W55" s="58">
        <f t="shared" si="4"/>
        <v>-0.2892304203317257</v>
      </c>
    </row>
    <row r="56" spans="1:23" ht="12.75">
      <c r="A56" s="55">
        <v>85.5</v>
      </c>
      <c r="B56" s="53">
        <v>1277.15625</v>
      </c>
      <c r="C56" s="5"/>
      <c r="D56" s="5"/>
      <c r="E56" s="5"/>
      <c r="F56" s="5"/>
      <c r="G56" s="7"/>
      <c r="H56" s="54">
        <f t="shared" si="1"/>
        <v>27.972046955329</v>
      </c>
      <c r="I56" s="7">
        <v>-2.97</v>
      </c>
      <c r="J56" s="37"/>
      <c r="K56" s="70">
        <v>1.42</v>
      </c>
      <c r="M56" s="63">
        <v>578.2067307699999</v>
      </c>
      <c r="N56" s="4">
        <v>4.894</v>
      </c>
      <c r="O56" s="59">
        <f t="shared" si="2"/>
        <v>5.0680000000000005</v>
      </c>
      <c r="P56" s="54">
        <v>28.395488792024285</v>
      </c>
      <c r="Q56" s="53">
        <f t="shared" si="2"/>
        <v>28.774777464767634</v>
      </c>
      <c r="R56" s="53">
        <v>1260.90625</v>
      </c>
      <c r="S56" s="58">
        <v>-2.97</v>
      </c>
      <c r="T56" s="59">
        <f t="shared" si="3"/>
        <v>-2.896666666666667</v>
      </c>
      <c r="U56" s="53">
        <v>1097.7291666699998</v>
      </c>
      <c r="V56" s="56">
        <v>-0.21022431031826017</v>
      </c>
      <c r="W56" s="58">
        <f t="shared" si="4"/>
        <v>-0.2192873462061067</v>
      </c>
    </row>
    <row r="57" spans="1:23" ht="12.75">
      <c r="A57" s="55">
        <v>89.5</v>
      </c>
      <c r="B57" s="53">
        <v>1260.90625</v>
      </c>
      <c r="C57" s="4">
        <v>4.461</v>
      </c>
      <c r="D57" s="4">
        <v>4.711</v>
      </c>
      <c r="E57" s="6">
        <v>96.1655068763786</v>
      </c>
      <c r="F57" s="6">
        <v>109.9454749791369</v>
      </c>
      <c r="G57" s="54">
        <f>LN(D57/0.38)/0.09</f>
        <v>27.972046955329</v>
      </c>
      <c r="H57" s="54">
        <f t="shared" si="1"/>
        <v>28.370179691518093</v>
      </c>
      <c r="I57" s="7">
        <v>-2.97</v>
      </c>
      <c r="J57" s="61">
        <v>-0.30999021763979195</v>
      </c>
      <c r="K57" s="70">
        <v>1.26</v>
      </c>
      <c r="M57" s="63">
        <v>585.87980769</v>
      </c>
      <c r="N57" s="4">
        <v>4.955</v>
      </c>
      <c r="O57" s="59">
        <f t="shared" si="2"/>
        <v>4.883666666666667</v>
      </c>
      <c r="P57" s="54">
        <v>28.533124378262855</v>
      </c>
      <c r="Q57" s="53">
        <f t="shared" si="2"/>
        <v>28.371080405135586</v>
      </c>
      <c r="R57" s="53">
        <v>1252.78125</v>
      </c>
      <c r="S57" s="58">
        <v>-2.75</v>
      </c>
      <c r="T57" s="59">
        <f t="shared" si="3"/>
        <v>-2.9166666666666665</v>
      </c>
      <c r="U57" s="53">
        <v>1085.8125</v>
      </c>
      <c r="V57" s="56">
        <v>-0.3833093016236476</v>
      </c>
      <c r="W57" s="58">
        <f t="shared" si="4"/>
        <v>-0.24507720716373438</v>
      </c>
    </row>
    <row r="58" spans="1:23" ht="12.75">
      <c r="A58" s="55">
        <v>91.5</v>
      </c>
      <c r="B58" s="53">
        <v>1252.78125</v>
      </c>
      <c r="C58" s="4">
        <v>4.811</v>
      </c>
      <c r="D58" s="4">
        <v>5.061</v>
      </c>
      <c r="E58" s="6">
        <v>106.9987657627037</v>
      </c>
      <c r="F58" s="6">
        <v>239.24251614055228</v>
      </c>
      <c r="G58" s="54">
        <f>LN(D58/0.38)/0.09</f>
        <v>28.768312427707187</v>
      </c>
      <c r="H58" s="54">
        <f t="shared" si="1"/>
        <v>28.370179691518093</v>
      </c>
      <c r="I58" s="7">
        <v>-2.75</v>
      </c>
      <c r="J58" s="61">
        <v>0.07589842243899741</v>
      </c>
      <c r="K58" s="70">
        <v>1.35</v>
      </c>
      <c r="M58" s="63">
        <v>593.55288462</v>
      </c>
      <c r="N58" s="4">
        <v>4.802</v>
      </c>
      <c r="O58" s="59">
        <f t="shared" si="2"/>
        <v>4.951333333333333</v>
      </c>
      <c r="P58" s="54">
        <v>28.18462804511963</v>
      </c>
      <c r="Q58" s="53">
        <f t="shared" si="2"/>
        <v>28.52160694712605</v>
      </c>
      <c r="R58" s="53">
        <v>1244.65625</v>
      </c>
      <c r="S58" s="58">
        <v>-3.03</v>
      </c>
      <c r="T58" s="59">
        <f t="shared" si="3"/>
        <v>-2.983333333333333</v>
      </c>
      <c r="U58" s="53">
        <v>1038.14583333</v>
      </c>
      <c r="V58" s="56">
        <v>-0.1416980095492954</v>
      </c>
      <c r="W58" s="58">
        <f t="shared" si="4"/>
        <v>-0.19640832589396343</v>
      </c>
    </row>
    <row r="59" spans="1:23" ht="12.75">
      <c r="A59" s="55">
        <v>93.5</v>
      </c>
      <c r="B59" s="53">
        <v>1244.65625</v>
      </c>
      <c r="C59" s="5"/>
      <c r="D59" s="5"/>
      <c r="E59" s="5"/>
      <c r="F59" s="5"/>
      <c r="G59" s="7"/>
      <c r="H59" s="54">
        <f t="shared" si="1"/>
        <v>28.768312427707187</v>
      </c>
      <c r="I59" s="7">
        <v>-3.03</v>
      </c>
      <c r="J59" s="37"/>
      <c r="K59" s="70">
        <v>1.33</v>
      </c>
      <c r="M59" s="63">
        <v>608.8990384599999</v>
      </c>
      <c r="N59" s="4">
        <v>5.097</v>
      </c>
      <c r="O59" s="59">
        <f t="shared" si="2"/>
        <v>4.8693333333333335</v>
      </c>
      <c r="P59" s="54">
        <v>28.847068417995672</v>
      </c>
      <c r="Q59" s="53">
        <f t="shared" si="2"/>
        <v>28.333008441494446</v>
      </c>
      <c r="R59" s="53">
        <v>1236.53125</v>
      </c>
      <c r="S59" s="58">
        <v>-3.17</v>
      </c>
      <c r="T59" s="59">
        <f t="shared" si="3"/>
        <v>-3.063333333333333</v>
      </c>
      <c r="U59" s="53">
        <v>1014.3125</v>
      </c>
      <c r="V59" s="56">
        <v>-0.06421766650894728</v>
      </c>
      <c r="W59" s="58">
        <f t="shared" si="4"/>
        <v>-0.20628675569836682</v>
      </c>
    </row>
    <row r="60" spans="1:23" ht="12.75">
      <c r="A60" s="55">
        <v>95.5</v>
      </c>
      <c r="B60" s="53">
        <v>1236.53125</v>
      </c>
      <c r="C60" s="5"/>
      <c r="D60" s="5"/>
      <c r="E60" s="5"/>
      <c r="F60" s="5"/>
      <c r="G60" s="7"/>
      <c r="H60" s="54" t="e">
        <f t="shared" si="1"/>
        <v>#DIV/0!</v>
      </c>
      <c r="I60" s="7">
        <v>-3.17</v>
      </c>
      <c r="J60" s="37"/>
      <c r="K60" s="70">
        <v>1.19</v>
      </c>
      <c r="M60" s="63">
        <v>616.57211538</v>
      </c>
      <c r="N60" s="4">
        <v>4.709</v>
      </c>
      <c r="O60" s="59">
        <f t="shared" si="2"/>
        <v>4.766333333333334</v>
      </c>
      <c r="P60" s="54">
        <v>27.967328861368035</v>
      </c>
      <c r="Q60" s="53">
        <f t="shared" si="2"/>
        <v>28.086668190712818</v>
      </c>
      <c r="R60" s="53">
        <v>1228.40625</v>
      </c>
      <c r="S60" s="58">
        <v>-2.99</v>
      </c>
      <c r="T60" s="59">
        <f t="shared" si="3"/>
        <v>-3.0066666666666664</v>
      </c>
      <c r="U60" s="53">
        <v>1002.39583333</v>
      </c>
      <c r="V60" s="56">
        <v>-0.41294459103685777</v>
      </c>
      <c r="W60" s="58">
        <f t="shared" si="4"/>
        <v>-0.2971606652026522</v>
      </c>
    </row>
    <row r="61" spans="1:23" ht="12.75">
      <c r="A61" s="55">
        <v>97.5</v>
      </c>
      <c r="B61" s="53">
        <v>1228.40625</v>
      </c>
      <c r="C61" s="5"/>
      <c r="D61" s="5"/>
      <c r="E61" s="5"/>
      <c r="F61" s="5"/>
      <c r="G61" s="7"/>
      <c r="H61" s="54">
        <f t="shared" si="1"/>
        <v>27.588122392180114</v>
      </c>
      <c r="I61" s="7">
        <v>-2.99</v>
      </c>
      <c r="J61" s="37"/>
      <c r="K61" s="70">
        <v>1.26</v>
      </c>
      <c r="M61" s="63">
        <v>632.97916667</v>
      </c>
      <c r="N61" s="4">
        <v>4.493</v>
      </c>
      <c r="O61" s="59">
        <f t="shared" si="2"/>
        <v>4.704666666666667</v>
      </c>
      <c r="P61" s="54">
        <v>27.44560729277476</v>
      </c>
      <c r="Q61" s="53">
        <f t="shared" si="2"/>
        <v>27.949738781405177</v>
      </c>
      <c r="R61" s="53">
        <v>1220.28125</v>
      </c>
      <c r="S61" s="58">
        <v>-2.86</v>
      </c>
      <c r="T61" s="59">
        <f t="shared" si="3"/>
        <v>-2.9933333333333336</v>
      </c>
      <c r="U61" s="53">
        <v>990.47916667</v>
      </c>
      <c r="V61" s="56">
        <v>-0.4143197380621517</v>
      </c>
      <c r="W61" s="58">
        <f t="shared" si="4"/>
        <v>-0.4542650063820202</v>
      </c>
    </row>
    <row r="62" spans="1:23" ht="12.75">
      <c r="A62" s="55">
        <v>99.5</v>
      </c>
      <c r="B62" s="53">
        <v>1220.28125</v>
      </c>
      <c r="C62" s="4">
        <v>4.301</v>
      </c>
      <c r="D62" s="4">
        <v>4.551</v>
      </c>
      <c r="E62" s="6">
        <v>102.61576297012348</v>
      </c>
      <c r="F62" s="6">
        <v>277.0353241589272</v>
      </c>
      <c r="G62" s="54">
        <f>LN(D62/0.38)/0.09</f>
        <v>27.588122392180114</v>
      </c>
      <c r="H62" s="54">
        <f t="shared" si="1"/>
        <v>27.588122392180114</v>
      </c>
      <c r="I62" s="7">
        <v>-2.86</v>
      </c>
      <c r="J62" s="61">
        <v>-0.27997450162914284</v>
      </c>
      <c r="K62" s="70">
        <v>1.23</v>
      </c>
      <c r="M62" s="63">
        <v>656.8125</v>
      </c>
      <c r="N62" s="4">
        <v>4.912</v>
      </c>
      <c r="O62" s="59">
        <f t="shared" si="2"/>
        <v>4.833000000000001</v>
      </c>
      <c r="P62" s="54">
        <v>28.436280190072743</v>
      </c>
      <c r="Q62" s="53">
        <f t="shared" si="2"/>
        <v>28.240804726945356</v>
      </c>
      <c r="R62" s="53">
        <v>1212.15625</v>
      </c>
      <c r="S62" s="58">
        <v>-3.13</v>
      </c>
      <c r="T62" s="59">
        <f t="shared" si="3"/>
        <v>-3.033333333333333</v>
      </c>
      <c r="U62" s="53">
        <v>966.64583333</v>
      </c>
      <c r="V62" s="56">
        <v>-0.5355306900470512</v>
      </c>
      <c r="W62" s="58">
        <f t="shared" si="4"/>
        <v>-0.33323554849445897</v>
      </c>
    </row>
    <row r="63" spans="1:23" ht="12.75">
      <c r="A63" s="55">
        <v>101.5</v>
      </c>
      <c r="B63" s="53">
        <v>1212.15625</v>
      </c>
      <c r="C63" s="5"/>
      <c r="D63" s="5"/>
      <c r="E63" s="5"/>
      <c r="F63" s="5"/>
      <c r="G63" s="7"/>
      <c r="H63" s="54">
        <f t="shared" si="1"/>
        <v>27.588122392180114</v>
      </c>
      <c r="I63" s="7">
        <v>-3.13</v>
      </c>
      <c r="J63" s="37"/>
      <c r="K63" s="70">
        <v>1.23</v>
      </c>
      <c r="M63" s="63">
        <v>668.72916667</v>
      </c>
      <c r="N63" s="4">
        <v>5.094</v>
      </c>
      <c r="O63" s="59">
        <f t="shared" si="2"/>
        <v>4.98</v>
      </c>
      <c r="P63" s="54">
        <v>28.840526697988565</v>
      </c>
      <c r="Q63" s="53">
        <f t="shared" si="2"/>
        <v>28.587580238127362</v>
      </c>
      <c r="R63" s="53">
        <v>1193.0625</v>
      </c>
      <c r="S63" s="58">
        <v>-3.11</v>
      </c>
      <c r="T63" s="59">
        <f t="shared" si="3"/>
        <v>-3.1300000000000003</v>
      </c>
      <c r="U63" s="53">
        <v>930.89583333</v>
      </c>
      <c r="V63" s="56">
        <v>-0.04985621737417406</v>
      </c>
      <c r="W63" s="58">
        <f t="shared" si="4"/>
        <v>-0.2941102545910807</v>
      </c>
    </row>
    <row r="64" spans="1:23" ht="12.75">
      <c r="A64" s="55">
        <v>104.5</v>
      </c>
      <c r="B64" s="53">
        <v>1198.546875</v>
      </c>
      <c r="C64" s="5"/>
      <c r="D64" s="5"/>
      <c r="E64" s="5"/>
      <c r="F64" s="5"/>
      <c r="G64" s="7"/>
      <c r="H64" s="54" t="e">
        <f t="shared" si="1"/>
        <v>#DIV/0!</v>
      </c>
      <c r="I64" s="7"/>
      <c r="J64" s="62">
        <v>-3.1</v>
      </c>
      <c r="K64" s="70">
        <v>1.31</v>
      </c>
      <c r="M64" s="63">
        <v>680.64583333</v>
      </c>
      <c r="N64" s="4">
        <v>4.934</v>
      </c>
      <c r="O64" s="59">
        <f t="shared" si="2"/>
        <v>4.949333333333334</v>
      </c>
      <c r="P64" s="54">
        <v>28.485933826320785</v>
      </c>
      <c r="Q64" s="53">
        <f t="shared" si="2"/>
        <v>28.517553338933542</v>
      </c>
      <c r="R64" s="53">
        <v>1181.14583333</v>
      </c>
      <c r="S64" s="58">
        <v>-3.15</v>
      </c>
      <c r="T64" s="59">
        <f t="shared" si="3"/>
        <v>-3.08</v>
      </c>
      <c r="U64" s="53">
        <v>918.97916667</v>
      </c>
      <c r="V64" s="56">
        <v>-0.2969438563520168</v>
      </c>
      <c r="W64" s="58">
        <f t="shared" si="4"/>
        <v>-0.29988818791749766</v>
      </c>
    </row>
    <row r="65" spans="1:23" ht="12.75">
      <c r="A65" s="55">
        <v>105.5</v>
      </c>
      <c r="B65" s="53">
        <v>1193.0625</v>
      </c>
      <c r="C65" s="5"/>
      <c r="D65" s="5"/>
      <c r="E65" s="5"/>
      <c r="F65" s="5"/>
      <c r="G65" s="7"/>
      <c r="H65" s="54">
        <f t="shared" si="1"/>
        <v>28.936088054993306</v>
      </c>
      <c r="I65" s="7">
        <v>-3.11</v>
      </c>
      <c r="J65" s="37"/>
      <c r="K65" s="70">
        <v>1.42</v>
      </c>
      <c r="M65" s="63">
        <v>752.14583333</v>
      </c>
      <c r="N65" s="4">
        <v>4.82</v>
      </c>
      <c r="O65" s="59">
        <f t="shared" si="2"/>
        <v>4.904333333333334</v>
      </c>
      <c r="P65" s="54">
        <v>28.226199492491272</v>
      </c>
      <c r="Q65" s="53">
        <f t="shared" si="2"/>
        <v>28.418074564673287</v>
      </c>
      <c r="R65" s="53">
        <v>1169.2291666699998</v>
      </c>
      <c r="S65" s="58">
        <v>-2.98</v>
      </c>
      <c r="T65" s="59">
        <f t="shared" si="3"/>
        <v>-3.0566666666666666</v>
      </c>
      <c r="U65" s="53">
        <v>907.0625</v>
      </c>
      <c r="V65" s="56">
        <v>-0.552864490026302</v>
      </c>
      <c r="W65" s="58">
        <f t="shared" si="4"/>
        <v>-0.36010738581450824</v>
      </c>
    </row>
    <row r="66" spans="1:23" ht="12.75">
      <c r="A66" s="55">
        <v>107.5</v>
      </c>
      <c r="B66" s="53">
        <v>1181.14583333</v>
      </c>
      <c r="C66" s="4">
        <v>4.888</v>
      </c>
      <c r="D66" s="4">
        <v>5.138</v>
      </c>
      <c r="E66" s="6">
        <v>125.7098412201018</v>
      </c>
      <c r="F66" s="6">
        <v>322.468282891947</v>
      </c>
      <c r="G66" s="54">
        <f aca="true" t="shared" si="9" ref="G66:G73">LN(D66/0.38)/0.09</f>
        <v>28.936088054993306</v>
      </c>
      <c r="H66" s="54">
        <f t="shared" si="1"/>
        <v>29.039993308520017</v>
      </c>
      <c r="I66" s="7">
        <v>-3.15</v>
      </c>
      <c r="J66" s="61">
        <v>-0.2891483218763945</v>
      </c>
      <c r="K66" s="70">
        <v>1.14</v>
      </c>
      <c r="M66" s="63">
        <v>764.0625</v>
      </c>
      <c r="N66" s="4">
        <v>4.959</v>
      </c>
      <c r="O66" s="59">
        <f t="shared" si="2"/>
        <v>4.844</v>
      </c>
      <c r="P66" s="54">
        <v>28.542090375207806</v>
      </c>
      <c r="Q66" s="53">
        <f t="shared" si="2"/>
        <v>28.27965226661665</v>
      </c>
      <c r="R66" s="53">
        <v>1145.39583333</v>
      </c>
      <c r="S66" s="58">
        <v>-3.04</v>
      </c>
      <c r="T66" s="59">
        <f t="shared" si="3"/>
        <v>-3.0533333333333332</v>
      </c>
      <c r="U66" s="53">
        <v>871.3125</v>
      </c>
      <c r="V66" s="56">
        <v>-0.23051381106520596</v>
      </c>
      <c r="W66" s="58">
        <f t="shared" si="4"/>
        <v>-0.27874759703927005</v>
      </c>
    </row>
    <row r="67" spans="1:23" ht="12.75">
      <c r="A67" s="55">
        <v>109.5</v>
      </c>
      <c r="B67" s="53">
        <v>1169.2291666699998</v>
      </c>
      <c r="C67" s="4">
        <v>4.985</v>
      </c>
      <c r="D67" s="4">
        <v>5.235</v>
      </c>
      <c r="E67" s="6">
        <v>46.233486517467874</v>
      </c>
      <c r="F67" s="6">
        <v>40.72458303171427</v>
      </c>
      <c r="G67" s="54">
        <f t="shared" si="9"/>
        <v>29.143898562046733</v>
      </c>
      <c r="H67" s="54">
        <f t="shared" si="1"/>
        <v>28.9045212378867</v>
      </c>
      <c r="I67" s="7">
        <v>-2.98</v>
      </c>
      <c r="J67" s="61">
        <v>-0.07585446624026404</v>
      </c>
      <c r="K67" s="70">
        <v>1.4</v>
      </c>
      <c r="M67" s="63">
        <v>799.8125</v>
      </c>
      <c r="N67" s="4">
        <v>4.753</v>
      </c>
      <c r="O67" s="59">
        <f t="shared" si="2"/>
        <v>4.878</v>
      </c>
      <c r="P67" s="54">
        <v>28.07066693215087</v>
      </c>
      <c r="Q67" s="53">
        <f t="shared" si="2"/>
        <v>28.357211614417963</v>
      </c>
      <c r="R67" s="53">
        <v>1133.47916667</v>
      </c>
      <c r="S67" s="58">
        <v>-3.14</v>
      </c>
      <c r="T67" s="59">
        <f t="shared" si="3"/>
        <v>-3.15</v>
      </c>
      <c r="U67" s="53">
        <v>835.5625</v>
      </c>
      <c r="V67" s="56">
        <v>-0.052864490026302224</v>
      </c>
      <c r="W67" s="58">
        <f t="shared" si="4"/>
        <v>-0.1739818270377791</v>
      </c>
    </row>
    <row r="68" spans="1:23" ht="12.75">
      <c r="A68" s="55">
        <v>113.5</v>
      </c>
      <c r="B68" s="53">
        <v>1145.39583333</v>
      </c>
      <c r="C68" s="4">
        <v>4.75</v>
      </c>
      <c r="D68" s="4">
        <v>5</v>
      </c>
      <c r="E68" s="6">
        <v>148.74673049661658</v>
      </c>
      <c r="F68" s="6">
        <v>221.49547005200583</v>
      </c>
      <c r="G68" s="54">
        <f t="shared" si="9"/>
        <v>28.633577096620066</v>
      </c>
      <c r="H68" s="54">
        <f t="shared" si="1"/>
        <v>28.878479463930876</v>
      </c>
      <c r="I68" s="7">
        <v>-3.04</v>
      </c>
      <c r="J68" s="61">
        <v>-0.24217143820415277</v>
      </c>
      <c r="K68" s="70">
        <v>1.21</v>
      </c>
      <c r="M68" s="63">
        <v>811.72916667</v>
      </c>
      <c r="N68" s="4">
        <v>4.922</v>
      </c>
      <c r="O68" s="59">
        <f t="shared" si="2"/>
        <v>4.746666666666667</v>
      </c>
      <c r="P68" s="54">
        <v>28.45887753589522</v>
      </c>
      <c r="Q68" s="53">
        <f t="shared" si="2"/>
        <v>28.05059830530661</v>
      </c>
      <c r="R68" s="53">
        <v>1121.5625</v>
      </c>
      <c r="S68" s="58">
        <v>-3.27</v>
      </c>
      <c r="T68" s="59">
        <f t="shared" si="3"/>
        <v>-3.206666666666667</v>
      </c>
      <c r="U68" s="53">
        <v>823.64583333</v>
      </c>
      <c r="V68" s="56">
        <v>-0.23856718002182908</v>
      </c>
      <c r="W68" s="58">
        <f t="shared" si="4"/>
        <v>-0.24029201972778877</v>
      </c>
    </row>
    <row r="69" spans="1:23" ht="12.75">
      <c r="A69" s="55">
        <v>115.5</v>
      </c>
      <c r="B69" s="53">
        <v>1133.47916667</v>
      </c>
      <c r="C69" s="4">
        <v>4.852</v>
      </c>
      <c r="D69" s="4">
        <v>5.102</v>
      </c>
      <c r="E69" s="6">
        <v>153.06579485662613</v>
      </c>
      <c r="F69" s="6">
        <v>179.1461768330977</v>
      </c>
      <c r="G69" s="54">
        <f t="shared" si="9"/>
        <v>28.857962733125838</v>
      </c>
      <c r="H69" s="54">
        <f t="shared" si="1"/>
        <v>28.663659044958028</v>
      </c>
      <c r="I69" s="7">
        <v>-3.14</v>
      </c>
      <c r="J69" s="61">
        <v>-0.29542443059878365</v>
      </c>
      <c r="K69" s="70">
        <v>1.04</v>
      </c>
      <c r="M69" s="63">
        <v>823.64583333</v>
      </c>
      <c r="N69" s="4">
        <v>4.565</v>
      </c>
      <c r="O69" s="59">
        <f t="shared" si="2"/>
        <v>4.844666666666666</v>
      </c>
      <c r="P69" s="54">
        <v>27.62225044787375</v>
      </c>
      <c r="Q69" s="53">
        <f t="shared" si="2"/>
        <v>28.272887230218657</v>
      </c>
      <c r="R69" s="53">
        <v>1109.64583333</v>
      </c>
      <c r="S69" s="58">
        <v>-3.21</v>
      </c>
      <c r="T69" s="59">
        <f t="shared" si="3"/>
        <v>-3.14</v>
      </c>
      <c r="U69" s="53">
        <v>811.72916667</v>
      </c>
      <c r="V69" s="56">
        <v>-0.42944438913523497</v>
      </c>
      <c r="W69" s="58">
        <f t="shared" si="4"/>
        <v>-0.2697475803295904</v>
      </c>
    </row>
    <row r="70" spans="1:23" ht="12.75">
      <c r="A70" s="55">
        <v>117.5</v>
      </c>
      <c r="B70" s="53">
        <v>1121.5625</v>
      </c>
      <c r="C70" s="4">
        <v>4.69</v>
      </c>
      <c r="D70" s="4">
        <v>4.94</v>
      </c>
      <c r="E70" s="6">
        <v>90.19144740799565</v>
      </c>
      <c r="F70" s="6">
        <v>22.924808948882493</v>
      </c>
      <c r="G70" s="54">
        <f t="shared" si="9"/>
        <v>28.499437305128186</v>
      </c>
      <c r="H70" s="54">
        <f t="shared" si="1"/>
        <v>28.37411170768387</v>
      </c>
      <c r="I70" s="7">
        <v>-3.27</v>
      </c>
      <c r="J70" s="61">
        <v>-0.5001172280982945</v>
      </c>
      <c r="K70" s="70">
        <v>1.48</v>
      </c>
      <c r="M70" s="63">
        <v>835.5625</v>
      </c>
      <c r="N70" s="4">
        <v>5.047</v>
      </c>
      <c r="O70" s="59">
        <f t="shared" si="2"/>
        <v>4.9013333333333335</v>
      </c>
      <c r="P70" s="54">
        <v>28.73753370688701</v>
      </c>
      <c r="Q70" s="53">
        <f t="shared" si="2"/>
        <v>28.3986491884642</v>
      </c>
      <c r="R70" s="53">
        <v>1097.7291666699998</v>
      </c>
      <c r="S70" s="58">
        <v>-2.94</v>
      </c>
      <c r="T70" s="59">
        <f t="shared" si="3"/>
        <v>-3</v>
      </c>
      <c r="U70" s="53">
        <v>799.8125</v>
      </c>
      <c r="V70" s="56">
        <v>-0.14123117183170708</v>
      </c>
      <c r="W70" s="58">
        <f t="shared" si="4"/>
        <v>-0.40590577778819786</v>
      </c>
    </row>
    <row r="71" spans="1:23" ht="12.75">
      <c r="A71" s="55">
        <v>119.5</v>
      </c>
      <c r="B71" s="53">
        <v>1109.64583333</v>
      </c>
      <c r="C71" s="4">
        <v>4.374</v>
      </c>
      <c r="D71" s="4">
        <v>4.624</v>
      </c>
      <c r="E71" s="6">
        <v>97.45923833239861</v>
      </c>
      <c r="F71" s="6">
        <v>97.7055617074068</v>
      </c>
      <c r="G71" s="54">
        <f t="shared" si="9"/>
        <v>27.764935084797578</v>
      </c>
      <c r="H71" s="54">
        <f aca="true" t="shared" si="10" ref="H71:H134">AVERAGE(G70:G72)</f>
        <v>28.423865313959663</v>
      </c>
      <c r="I71" s="7">
        <v>-3.21</v>
      </c>
      <c r="J71" s="61">
        <v>-0.5931385240005045</v>
      </c>
      <c r="K71" s="70">
        <v>1.18</v>
      </c>
      <c r="M71" s="63">
        <v>859.39583333</v>
      </c>
      <c r="N71" s="4">
        <v>5.092</v>
      </c>
      <c r="O71" s="59">
        <f aca="true" t="shared" si="11" ref="O71:Q132">AVERAGE(N70:N72)</f>
        <v>4.9013333333333335</v>
      </c>
      <c r="P71" s="54">
        <v>28.83616341063184</v>
      </c>
      <c r="Q71" s="53">
        <f t="shared" si="11"/>
        <v>28.3986491884642</v>
      </c>
      <c r="R71" s="53">
        <v>1085.8125</v>
      </c>
      <c r="S71" s="58">
        <v>-2.85</v>
      </c>
      <c r="T71" s="59">
        <f t="shared" si="3"/>
        <v>-2.893333333333333</v>
      </c>
      <c r="U71" s="53">
        <v>764.0625</v>
      </c>
      <c r="V71" s="56">
        <v>-0.6470417723976517</v>
      </c>
      <c r="W71" s="58">
        <f t="shared" si="4"/>
        <v>-0.40373446569306504</v>
      </c>
    </row>
    <row r="72" spans="1:23" ht="12.75">
      <c r="A72" s="55">
        <v>121.5</v>
      </c>
      <c r="B72" s="53">
        <v>1097.7291666699998</v>
      </c>
      <c r="C72" s="4">
        <v>4.921</v>
      </c>
      <c r="D72" s="4">
        <v>5.171</v>
      </c>
      <c r="E72" s="6">
        <v>70.04319336970326</v>
      </c>
      <c r="F72" s="6">
        <v>72.210893469409</v>
      </c>
      <c r="G72" s="54">
        <f t="shared" si="9"/>
        <v>29.00722355195322</v>
      </c>
      <c r="H72" s="54">
        <f t="shared" si="10"/>
        <v>28.215693982407718</v>
      </c>
      <c r="I72" s="7">
        <v>-2.94</v>
      </c>
      <c r="J72" s="61">
        <v>-0.06432842667641236</v>
      </c>
      <c r="K72" s="70">
        <v>1.19</v>
      </c>
      <c r="M72" s="63">
        <v>871.3125</v>
      </c>
      <c r="N72" s="4">
        <v>4.565</v>
      </c>
      <c r="O72" s="59">
        <f t="shared" si="11"/>
        <v>4.896666666666667</v>
      </c>
      <c r="P72" s="54">
        <v>27.62225044787375</v>
      </c>
      <c r="Q72" s="53">
        <f t="shared" si="11"/>
        <v>28.388361116005303</v>
      </c>
      <c r="R72" s="53">
        <v>1073.89583333</v>
      </c>
      <c r="S72" s="58">
        <v>-2.89</v>
      </c>
      <c r="T72" s="59">
        <f aca="true" t="shared" si="12" ref="T72:T135">AVERAGE(S71:S73)</f>
        <v>-2.8166666666666664</v>
      </c>
      <c r="U72" s="53">
        <v>752.14583333</v>
      </c>
      <c r="V72" s="56">
        <v>-0.4229304528498363</v>
      </c>
      <c r="W72" s="58">
        <f aca="true" t="shared" si="13" ref="W72:W124">AVERAGE(V71:V73)</f>
        <v>-0.32634305438884564</v>
      </c>
    </row>
    <row r="73" spans="1:23" ht="12.75">
      <c r="A73" s="55">
        <v>123.5</v>
      </c>
      <c r="B73" s="53">
        <v>1085.8125</v>
      </c>
      <c r="C73" s="4">
        <v>4.42</v>
      </c>
      <c r="D73" s="4">
        <v>4.67</v>
      </c>
      <c r="E73" s="6">
        <v>98.57285651770759</v>
      </c>
      <c r="F73" s="6">
        <v>298.8206472104078</v>
      </c>
      <c r="G73" s="54">
        <f t="shared" si="9"/>
        <v>27.87492331047235</v>
      </c>
      <c r="H73" s="54">
        <f t="shared" si="10"/>
        <v>28.441073431212786</v>
      </c>
      <c r="I73" s="7">
        <v>-2.85</v>
      </c>
      <c r="J73" s="61">
        <v>-0.21022431031826017</v>
      </c>
      <c r="K73" s="70">
        <v>1.24</v>
      </c>
      <c r="M73" s="63">
        <v>907.0625</v>
      </c>
      <c r="N73" s="4">
        <v>5.033</v>
      </c>
      <c r="O73" s="59">
        <f t="shared" si="11"/>
        <v>4.926333333333333</v>
      </c>
      <c r="P73" s="54">
        <v>28.70666948951032</v>
      </c>
      <c r="Q73" s="53">
        <f t="shared" si="11"/>
        <v>28.45253669799601</v>
      </c>
      <c r="R73" s="53">
        <v>1050.0625</v>
      </c>
      <c r="S73" s="58">
        <v>-2.71</v>
      </c>
      <c r="T73" s="59">
        <f t="shared" si="12"/>
        <v>-2.9233333333333333</v>
      </c>
      <c r="U73" s="53">
        <v>680.64583333</v>
      </c>
      <c r="V73" s="56">
        <v>0.09094306208095126</v>
      </c>
      <c r="W73" s="58">
        <f t="shared" si="13"/>
        <v>-0.19842078372346553</v>
      </c>
    </row>
    <row r="74" spans="1:23" ht="12.75">
      <c r="A74" s="55">
        <v>125.5</v>
      </c>
      <c r="B74" s="53">
        <v>1073.89583333</v>
      </c>
      <c r="C74" s="5"/>
      <c r="D74" s="5"/>
      <c r="E74" s="5"/>
      <c r="F74" s="5"/>
      <c r="G74" s="7"/>
      <c r="H74" s="54">
        <f t="shared" si="10"/>
        <v>27.87492331047235</v>
      </c>
      <c r="I74" s="7">
        <v>-2.89</v>
      </c>
      <c r="J74" s="37"/>
      <c r="K74" s="70">
        <v>1.16</v>
      </c>
      <c r="M74" s="63">
        <v>918.97916667</v>
      </c>
      <c r="N74" s="4">
        <v>5.181</v>
      </c>
      <c r="O74" s="59">
        <f t="shared" si="11"/>
        <v>5.0263333333333335</v>
      </c>
      <c r="P74" s="54">
        <v>29.028690156603965</v>
      </c>
      <c r="Q74" s="53">
        <f t="shared" si="11"/>
        <v>28.688270777962813</v>
      </c>
      <c r="R74" s="53">
        <v>1038.14583333</v>
      </c>
      <c r="S74" s="58">
        <v>-3.17</v>
      </c>
      <c r="T74" s="59">
        <f t="shared" si="12"/>
        <v>-2.9333333333333336</v>
      </c>
      <c r="U74" s="53">
        <v>668.72916667</v>
      </c>
      <c r="V74" s="56">
        <v>-0.26327496040151155</v>
      </c>
      <c r="W74" s="58">
        <f t="shared" si="13"/>
        <v>-0.18733234855305067</v>
      </c>
    </row>
    <row r="75" spans="1:23" ht="12.75">
      <c r="A75" s="55">
        <v>129.5</v>
      </c>
      <c r="B75" s="53">
        <v>1050.0625</v>
      </c>
      <c r="C75" s="5"/>
      <c r="D75" s="5"/>
      <c r="E75" s="5"/>
      <c r="F75" s="5"/>
      <c r="G75" s="7"/>
      <c r="H75" s="54">
        <f t="shared" si="10"/>
        <v>28.58011535220649</v>
      </c>
      <c r="I75" s="7">
        <v>-2.71</v>
      </c>
      <c r="J75" s="37"/>
      <c r="K75" s="70">
        <v>1.26</v>
      </c>
      <c r="M75" s="63">
        <v>930.89583333</v>
      </c>
      <c r="N75" s="4">
        <v>4.865</v>
      </c>
      <c r="O75" s="59">
        <f t="shared" si="11"/>
        <v>4.929666666666667</v>
      </c>
      <c r="P75" s="54">
        <v>28.329452687774154</v>
      </c>
      <c r="Q75" s="53">
        <f t="shared" si="11"/>
        <v>28.4684693672266</v>
      </c>
      <c r="R75" s="53">
        <v>1014.3125</v>
      </c>
      <c r="S75" s="58">
        <v>-2.92</v>
      </c>
      <c r="T75" s="59">
        <f t="shared" si="12"/>
        <v>-2.97</v>
      </c>
      <c r="U75" s="53">
        <v>656.8125</v>
      </c>
      <c r="V75" s="56">
        <v>-0.3896651473385917</v>
      </c>
      <c r="W75" s="58">
        <f t="shared" si="13"/>
        <v>-0.34463775387392087</v>
      </c>
    </row>
    <row r="76" spans="1:23" ht="12.75">
      <c r="A76" s="55">
        <v>131.5</v>
      </c>
      <c r="B76" s="53">
        <v>1038.14583333</v>
      </c>
      <c r="C76" s="4">
        <v>4.726</v>
      </c>
      <c r="D76" s="4">
        <v>4.976</v>
      </c>
      <c r="E76" s="6">
        <v>37.0637835999048</v>
      </c>
      <c r="F76" s="6">
        <v>58.58664564672607</v>
      </c>
      <c r="G76" s="54">
        <f>LN(D76/0.38)/0.09</f>
        <v>28.58011535220649</v>
      </c>
      <c r="H76" s="54">
        <f t="shared" si="10"/>
        <v>28.559982453184936</v>
      </c>
      <c r="I76" s="7">
        <v>-3.17</v>
      </c>
      <c r="J76" s="61">
        <v>-0.3833093016236476</v>
      </c>
      <c r="K76" s="70">
        <v>1.08</v>
      </c>
      <c r="M76" s="63">
        <v>966.64583333</v>
      </c>
      <c r="N76" s="4">
        <v>4.743</v>
      </c>
      <c r="O76" s="59">
        <f t="shared" si="11"/>
        <v>4.798333333333333</v>
      </c>
      <c r="P76" s="54">
        <v>28.04726525730167</v>
      </c>
      <c r="Q76" s="53">
        <f t="shared" si="11"/>
        <v>28.1755279693663</v>
      </c>
      <c r="R76" s="53">
        <v>1002.39583333</v>
      </c>
      <c r="S76" s="58">
        <v>-2.82</v>
      </c>
      <c r="T76" s="59">
        <f t="shared" si="12"/>
        <v>-2.9499999999999997</v>
      </c>
      <c r="U76" s="53">
        <v>632.97916667</v>
      </c>
      <c r="V76" s="56">
        <v>-0.3809731538816592</v>
      </c>
      <c r="W76" s="58">
        <f t="shared" si="13"/>
        <v>-0.31611079360149524</v>
      </c>
    </row>
    <row r="77" spans="1:23" ht="12.75">
      <c r="A77" s="55">
        <v>135.5</v>
      </c>
      <c r="B77" s="53">
        <v>1014.3125</v>
      </c>
      <c r="C77" s="4">
        <v>4.708</v>
      </c>
      <c r="D77" s="4">
        <v>4.958</v>
      </c>
      <c r="E77" s="6">
        <v>46.5342080633883</v>
      </c>
      <c r="F77" s="6">
        <v>59.593138372989976</v>
      </c>
      <c r="G77" s="54">
        <f>LN(D77/0.38)/0.09</f>
        <v>28.539849554163382</v>
      </c>
      <c r="H77" s="54">
        <f t="shared" si="10"/>
        <v>28.517240035708976</v>
      </c>
      <c r="I77" s="7">
        <v>-2.92</v>
      </c>
      <c r="J77" s="61">
        <v>-0.1416980095492954</v>
      </c>
      <c r="K77" s="70">
        <v>1.41</v>
      </c>
      <c r="M77" s="63">
        <v>990.47916667</v>
      </c>
      <c r="N77" s="4">
        <v>4.787</v>
      </c>
      <c r="O77" s="59">
        <f t="shared" si="11"/>
        <v>4.8133333333333335</v>
      </c>
      <c r="P77" s="54">
        <v>28.149865963023082</v>
      </c>
      <c r="Q77" s="53">
        <f t="shared" si="11"/>
        <v>28.20962880702727</v>
      </c>
      <c r="R77" s="53">
        <v>990.47916667</v>
      </c>
      <c r="S77" s="58">
        <v>-3.11</v>
      </c>
      <c r="T77" s="59">
        <f t="shared" si="12"/>
        <v>-3.043333333333333</v>
      </c>
      <c r="U77" s="53">
        <v>616.57211538</v>
      </c>
      <c r="V77" s="56">
        <v>-0.17769407958423472</v>
      </c>
      <c r="W77" s="58">
        <f t="shared" si="13"/>
        <v>-0.25145657468865695</v>
      </c>
    </row>
    <row r="78" spans="1:23" ht="12.75">
      <c r="A78" s="55">
        <v>137.5</v>
      </c>
      <c r="B78" s="53">
        <v>1002.39583333</v>
      </c>
      <c r="C78" s="4">
        <v>4.66</v>
      </c>
      <c r="D78" s="4">
        <v>4.91</v>
      </c>
      <c r="E78" s="6">
        <v>133.42546574902678</v>
      </c>
      <c r="F78" s="6">
        <v>22.510002234533744</v>
      </c>
      <c r="G78" s="54">
        <f>LN(D78/0.38)/0.09</f>
        <v>28.431755200757053</v>
      </c>
      <c r="H78" s="54">
        <f t="shared" si="10"/>
        <v>28.373823572647836</v>
      </c>
      <c r="I78" s="7">
        <v>-2.82</v>
      </c>
      <c r="J78" s="61">
        <v>-0.06421766650894728</v>
      </c>
      <c r="K78" s="70">
        <v>1.05</v>
      </c>
      <c r="M78" s="63">
        <v>1002.39583333</v>
      </c>
      <c r="N78" s="4">
        <v>4.91</v>
      </c>
      <c r="O78" s="59">
        <f t="shared" si="11"/>
        <v>4.885</v>
      </c>
      <c r="P78" s="54">
        <v>28.431755200757053</v>
      </c>
      <c r="Q78" s="53">
        <f t="shared" si="11"/>
        <v>28.373823572647836</v>
      </c>
      <c r="R78" s="53">
        <v>978.5625</v>
      </c>
      <c r="S78" s="58">
        <v>-3.2</v>
      </c>
      <c r="T78" s="59">
        <f t="shared" si="12"/>
        <v>-3.1333333333333333</v>
      </c>
      <c r="U78" s="53">
        <v>608.8990384599999</v>
      </c>
      <c r="V78" s="56">
        <v>-0.19570249060007694</v>
      </c>
      <c r="W78" s="58">
        <f t="shared" si="13"/>
        <v>-0.21883188601540557</v>
      </c>
    </row>
    <row r="79" spans="1:23" ht="12.75">
      <c r="A79" s="55">
        <v>139.5</v>
      </c>
      <c r="B79" s="53">
        <v>990.47916667</v>
      </c>
      <c r="C79" s="4">
        <v>4.537</v>
      </c>
      <c r="D79" s="4">
        <v>4.787</v>
      </c>
      <c r="E79" s="6">
        <v>83.16939946095181</v>
      </c>
      <c r="F79" s="6">
        <v>141.396787395962</v>
      </c>
      <c r="G79" s="54">
        <f>LN(D79/0.38)/0.09</f>
        <v>28.149865963023082</v>
      </c>
      <c r="H79" s="54">
        <f t="shared" si="10"/>
        <v>28.290810581890067</v>
      </c>
      <c r="I79" s="7">
        <v>-3.11</v>
      </c>
      <c r="J79" s="61">
        <v>-0.41294459103685777</v>
      </c>
      <c r="K79" s="70">
        <v>1.08</v>
      </c>
      <c r="M79" s="63">
        <v>1014.3125</v>
      </c>
      <c r="N79" s="4">
        <v>4.958</v>
      </c>
      <c r="O79" s="59">
        <f t="shared" si="11"/>
        <v>4.948</v>
      </c>
      <c r="P79" s="54">
        <v>28.539849554163382</v>
      </c>
      <c r="Q79" s="53">
        <f t="shared" si="11"/>
        <v>28.517240035708976</v>
      </c>
      <c r="R79" s="53">
        <v>966.64583333</v>
      </c>
      <c r="S79" s="58">
        <v>-3.09</v>
      </c>
      <c r="T79" s="59">
        <f t="shared" si="12"/>
        <v>-3.1533333333333338</v>
      </c>
      <c r="U79" s="53">
        <v>593.55288462</v>
      </c>
      <c r="V79" s="56">
        <v>-0.2830990878619051</v>
      </c>
      <c r="W79" s="58">
        <f t="shared" si="13"/>
        <v>-0.24685824893008526</v>
      </c>
    </row>
    <row r="80" spans="1:23" ht="12.75">
      <c r="A80" s="55">
        <v>141.5</v>
      </c>
      <c r="B80" s="53">
        <v>978.5625</v>
      </c>
      <c r="C80" s="5"/>
      <c r="D80" s="5"/>
      <c r="E80" s="5"/>
      <c r="F80" s="5"/>
      <c r="G80" s="7"/>
      <c r="H80" s="54">
        <f t="shared" si="10"/>
        <v>28.098565610162375</v>
      </c>
      <c r="I80" s="7">
        <v>-3.2</v>
      </c>
      <c r="J80" s="37"/>
      <c r="K80" s="70">
        <v>1.39</v>
      </c>
      <c r="M80" s="63">
        <v>1038.14583333</v>
      </c>
      <c r="N80" s="4">
        <v>4.976</v>
      </c>
      <c r="O80" s="59">
        <f t="shared" si="11"/>
        <v>4.868</v>
      </c>
      <c r="P80" s="54">
        <v>28.58011535220649</v>
      </c>
      <c r="Q80" s="53">
        <f t="shared" si="11"/>
        <v>28.331629405614077</v>
      </c>
      <c r="R80" s="53">
        <v>954.7291666699999</v>
      </c>
      <c r="S80" s="58">
        <v>-3.17</v>
      </c>
      <c r="T80" s="59">
        <f t="shared" si="12"/>
        <v>-3.1766666666666663</v>
      </c>
      <c r="U80" s="53">
        <v>585.87980769</v>
      </c>
      <c r="V80" s="56">
        <v>-0.2617731683282738</v>
      </c>
      <c r="W80" s="58">
        <f t="shared" si="13"/>
        <v>-0.13275469484007674</v>
      </c>
    </row>
    <row r="81" spans="1:23" ht="12.75">
      <c r="A81" s="55">
        <v>143.5</v>
      </c>
      <c r="B81" s="53">
        <v>966.64583333</v>
      </c>
      <c r="C81" s="4">
        <v>4.493</v>
      </c>
      <c r="D81" s="4">
        <v>4.743</v>
      </c>
      <c r="E81" s="6">
        <v>110.2966391430418</v>
      </c>
      <c r="F81" s="6">
        <v>304.1674730474103</v>
      </c>
      <c r="G81" s="54">
        <f>LN(D81/0.38)/0.09</f>
        <v>28.04726525730167</v>
      </c>
      <c r="H81" s="54">
        <f t="shared" si="10"/>
        <v>28.04726525730167</v>
      </c>
      <c r="I81" s="7">
        <v>-3.09</v>
      </c>
      <c r="J81" s="61">
        <v>-0.4143197380621517</v>
      </c>
      <c r="K81" s="70">
        <v>1.23</v>
      </c>
      <c r="M81" s="63">
        <v>1085.8125</v>
      </c>
      <c r="N81" s="4">
        <v>4.67</v>
      </c>
      <c r="O81" s="59">
        <f t="shared" si="11"/>
        <v>4.939</v>
      </c>
      <c r="P81" s="54">
        <v>27.87492331047235</v>
      </c>
      <c r="Q81" s="53">
        <f t="shared" si="11"/>
        <v>28.487420738210687</v>
      </c>
      <c r="R81" s="53">
        <v>930.89583333</v>
      </c>
      <c r="S81" s="58">
        <v>-3.27</v>
      </c>
      <c r="T81" s="59">
        <f t="shared" si="12"/>
        <v>-3.123333333333333</v>
      </c>
      <c r="U81" s="53">
        <v>578.2067307699999</v>
      </c>
      <c r="V81" s="56">
        <v>0.1466081716699487</v>
      </c>
      <c r="W81" s="58">
        <f t="shared" si="13"/>
        <v>-0.10593215550152373</v>
      </c>
    </row>
    <row r="82" spans="1:23" ht="12.75">
      <c r="A82" s="55">
        <v>145.5</v>
      </c>
      <c r="B82" s="53">
        <v>954.7291666699999</v>
      </c>
      <c r="C82" s="5"/>
      <c r="D82" s="5"/>
      <c r="E82" s="5"/>
      <c r="F82" s="5"/>
      <c r="G82" s="7"/>
      <c r="H82" s="54">
        <f t="shared" si="10"/>
        <v>28.188358972537912</v>
      </c>
      <c r="I82" s="7">
        <v>-3.17</v>
      </c>
      <c r="J82" s="37"/>
      <c r="K82" s="70">
        <v>1.57</v>
      </c>
      <c r="M82" s="63">
        <v>1097.7291666699998</v>
      </c>
      <c r="N82" s="4">
        <v>5.171</v>
      </c>
      <c r="O82" s="59">
        <f t="shared" si="11"/>
        <v>4.821666666666666</v>
      </c>
      <c r="P82" s="54">
        <v>29.00722355195322</v>
      </c>
      <c r="Q82" s="53">
        <f t="shared" si="11"/>
        <v>28.215693982407714</v>
      </c>
      <c r="R82" s="53">
        <v>918.97916667</v>
      </c>
      <c r="S82" s="58">
        <v>-2.93</v>
      </c>
      <c r="T82" s="59">
        <f t="shared" si="12"/>
        <v>-3.1033333333333335</v>
      </c>
      <c r="U82" s="53">
        <v>570.5336538500001</v>
      </c>
      <c r="V82" s="56">
        <v>-0.20263146984624603</v>
      </c>
      <c r="W82" s="58">
        <f t="shared" si="13"/>
        <v>-0.1868504394942799</v>
      </c>
    </row>
    <row r="83" spans="1:23" ht="12.75">
      <c r="A83" s="55">
        <v>149.5</v>
      </c>
      <c r="B83" s="53">
        <v>930.89583333</v>
      </c>
      <c r="C83" s="4">
        <v>4.615</v>
      </c>
      <c r="D83" s="4">
        <v>4.865</v>
      </c>
      <c r="E83" s="6">
        <v>110.02677815175076</v>
      </c>
      <c r="F83" s="6">
        <v>221.4468216420609</v>
      </c>
      <c r="G83" s="54">
        <f>LN(D83/0.38)/0.09</f>
        <v>28.329452687774154</v>
      </c>
      <c r="H83" s="54">
        <f t="shared" si="10"/>
        <v>28.67907142218906</v>
      </c>
      <c r="I83" s="7">
        <v>-3.27</v>
      </c>
      <c r="J83" s="61">
        <v>-0.5355306900470512</v>
      </c>
      <c r="K83" s="70">
        <v>1.21</v>
      </c>
      <c r="M83" s="63">
        <v>1109.64583333</v>
      </c>
      <c r="N83" s="4">
        <v>4.624</v>
      </c>
      <c r="O83" s="59">
        <f t="shared" si="11"/>
        <v>4.911666666666666</v>
      </c>
      <c r="P83" s="54">
        <v>27.764935084797578</v>
      </c>
      <c r="Q83" s="53">
        <f t="shared" si="11"/>
        <v>28.423865313959663</v>
      </c>
      <c r="R83" s="53">
        <v>907.0625</v>
      </c>
      <c r="S83" s="58">
        <v>-3.11</v>
      </c>
      <c r="T83" s="59">
        <f t="shared" si="12"/>
        <v>-3.016666666666667</v>
      </c>
      <c r="U83" s="53">
        <v>562.8605769200001</v>
      </c>
      <c r="V83" s="56">
        <v>-0.5045280203065423</v>
      </c>
      <c r="W83" s="58">
        <f t="shared" si="13"/>
        <v>-0.306172798603801</v>
      </c>
    </row>
    <row r="84" spans="1:23" ht="12.75">
      <c r="A84" s="55">
        <v>151.5</v>
      </c>
      <c r="B84" s="53">
        <v>918.97916667</v>
      </c>
      <c r="C84" s="4">
        <v>4.931</v>
      </c>
      <c r="D84" s="4">
        <v>5.181</v>
      </c>
      <c r="E84" s="6">
        <v>127.74915929978852</v>
      </c>
      <c r="F84" s="6">
        <v>240.51114088309595</v>
      </c>
      <c r="G84" s="54">
        <f>LN(D84/0.38)/0.09</f>
        <v>29.028690156603965</v>
      </c>
      <c r="H84" s="54">
        <f t="shared" si="10"/>
        <v>28.688270777962813</v>
      </c>
      <c r="I84" s="7">
        <v>-2.93</v>
      </c>
      <c r="J84" s="61">
        <v>-0.04985621737417406</v>
      </c>
      <c r="K84" s="70">
        <v>1.49</v>
      </c>
      <c r="M84" s="63">
        <v>1121.5625</v>
      </c>
      <c r="N84" s="4">
        <v>4.94</v>
      </c>
      <c r="O84" s="59">
        <f t="shared" si="11"/>
        <v>4.8886666666666665</v>
      </c>
      <c r="P84" s="54">
        <v>28.499437305128186</v>
      </c>
      <c r="Q84" s="53">
        <f t="shared" si="11"/>
        <v>28.37411170768387</v>
      </c>
      <c r="R84" s="53">
        <v>883.22916667</v>
      </c>
      <c r="S84" s="58">
        <v>-3.01</v>
      </c>
      <c r="T84" s="59">
        <f t="shared" si="12"/>
        <v>-3.0866666666666664</v>
      </c>
      <c r="U84" s="53">
        <v>555.1875</v>
      </c>
      <c r="V84" s="56">
        <v>-0.21135890565861465</v>
      </c>
      <c r="W84" s="58">
        <f t="shared" si="13"/>
        <v>-0.41985405935195813</v>
      </c>
    </row>
    <row r="85" spans="1:23" ht="12.75">
      <c r="A85" s="55">
        <v>153.5</v>
      </c>
      <c r="B85" s="53">
        <v>907.0625</v>
      </c>
      <c r="C85" s="4">
        <v>4.783</v>
      </c>
      <c r="D85" s="4">
        <v>5.033</v>
      </c>
      <c r="E85" s="6">
        <v>123.64726794339941</v>
      </c>
      <c r="F85" s="6">
        <v>1108.965246334759</v>
      </c>
      <c r="G85" s="54">
        <f>LN(D85/0.38)/0.09</f>
        <v>28.70666948951032</v>
      </c>
      <c r="H85" s="54">
        <f t="shared" si="10"/>
        <v>28.86767982305714</v>
      </c>
      <c r="I85" s="7">
        <v>-3.11</v>
      </c>
      <c r="J85" s="61">
        <v>-0.2969438563520168</v>
      </c>
      <c r="K85" s="70">
        <v>1.41</v>
      </c>
      <c r="M85" s="63">
        <v>1133.47916667</v>
      </c>
      <c r="N85" s="4">
        <v>5.102</v>
      </c>
      <c r="O85" s="59">
        <f t="shared" si="11"/>
        <v>5.014</v>
      </c>
      <c r="P85" s="54">
        <v>28.857962733125838</v>
      </c>
      <c r="Q85" s="53">
        <f t="shared" si="11"/>
        <v>28.663659044958035</v>
      </c>
      <c r="R85" s="53">
        <v>871.3125</v>
      </c>
      <c r="S85" s="58">
        <v>-3.14</v>
      </c>
      <c r="T85" s="59">
        <f t="shared" si="12"/>
        <v>-3.0666666666666664</v>
      </c>
      <c r="U85" s="53">
        <v>547.5144230799999</v>
      </c>
      <c r="V85" s="56">
        <v>-0.5436752520907172</v>
      </c>
      <c r="W85" s="58">
        <f t="shared" si="13"/>
        <v>-0.297511337778389</v>
      </c>
    </row>
    <row r="86" spans="1:23" ht="12.75">
      <c r="A86" s="55">
        <v>157.5</v>
      </c>
      <c r="B86" s="53">
        <v>883.22916667</v>
      </c>
      <c r="C86" s="5"/>
      <c r="D86" s="5"/>
      <c r="E86" s="5"/>
      <c r="F86" s="5"/>
      <c r="G86" s="7"/>
      <c r="H86" s="54">
        <f t="shared" si="10"/>
        <v>28.164459968692036</v>
      </c>
      <c r="I86" s="7">
        <v>-3.01</v>
      </c>
      <c r="J86" s="37"/>
      <c r="K86" s="70">
        <v>1.42</v>
      </c>
      <c r="M86" s="63">
        <v>1145.39583333</v>
      </c>
      <c r="N86" s="4">
        <v>5</v>
      </c>
      <c r="O86" s="59">
        <f t="shared" si="11"/>
        <v>5.112333333333333</v>
      </c>
      <c r="P86" s="54">
        <v>28.633577096620066</v>
      </c>
      <c r="Q86" s="53">
        <f t="shared" si="11"/>
        <v>28.878479463930876</v>
      </c>
      <c r="R86" s="53">
        <v>835.5625</v>
      </c>
      <c r="S86" s="58">
        <v>-3.05</v>
      </c>
      <c r="T86" s="59">
        <f t="shared" si="12"/>
        <v>-2.9433333333333334</v>
      </c>
      <c r="U86" s="53">
        <v>539.8413461499999</v>
      </c>
      <c r="V86" s="56">
        <v>-0.13749985558583522</v>
      </c>
      <c r="W86" s="58">
        <f t="shared" si="13"/>
        <v>-0.37384324655430895</v>
      </c>
    </row>
    <row r="87" spans="1:23" ht="12.75">
      <c r="A87" s="55">
        <v>159.5</v>
      </c>
      <c r="B87" s="53">
        <v>871.3125</v>
      </c>
      <c r="C87" s="4">
        <v>4.315</v>
      </c>
      <c r="D87" s="4">
        <v>4.565</v>
      </c>
      <c r="E87" s="6">
        <v>64.84851435181506</v>
      </c>
      <c r="F87" s="6">
        <v>89.907263692227</v>
      </c>
      <c r="G87" s="54">
        <f aca="true" t="shared" si="14" ref="G87:G92">LN(D87/0.38)/0.09</f>
        <v>27.62225044787375</v>
      </c>
      <c r="H87" s="54">
        <f t="shared" si="10"/>
        <v>28.229206929252797</v>
      </c>
      <c r="I87" s="7">
        <v>-3.14</v>
      </c>
      <c r="J87" s="61">
        <v>-0.552864490026302</v>
      </c>
      <c r="K87" s="70">
        <v>1.12</v>
      </c>
      <c r="M87" s="63">
        <v>1169.2291666699998</v>
      </c>
      <c r="N87" s="4">
        <v>5.235</v>
      </c>
      <c r="O87" s="59">
        <f t="shared" si="11"/>
        <v>5.124333333333333</v>
      </c>
      <c r="P87" s="54">
        <v>29.143898562046733</v>
      </c>
      <c r="Q87" s="53">
        <f t="shared" si="11"/>
        <v>28.9045212378867</v>
      </c>
      <c r="R87" s="53">
        <v>823.64583333</v>
      </c>
      <c r="S87" s="58">
        <v>-2.64</v>
      </c>
      <c r="T87" s="59">
        <f t="shared" si="12"/>
        <v>-2.8966666666666665</v>
      </c>
      <c r="U87" s="53">
        <v>524.49519231</v>
      </c>
      <c r="V87" s="56">
        <v>-0.4403546319863745</v>
      </c>
      <c r="W87" s="58">
        <f t="shared" si="13"/>
        <v>-0.3421631515786303</v>
      </c>
    </row>
    <row r="88" spans="1:23" ht="12.75">
      <c r="A88" s="55">
        <v>161.5</v>
      </c>
      <c r="B88" s="53">
        <v>859.39583333</v>
      </c>
      <c r="C88" s="4">
        <v>4.842</v>
      </c>
      <c r="D88" s="4">
        <v>5.092</v>
      </c>
      <c r="E88" s="6">
        <v>123.39091703844149</v>
      </c>
      <c r="F88" s="6">
        <v>103.2935169622889</v>
      </c>
      <c r="G88" s="54">
        <f t="shared" si="14"/>
        <v>28.83616341063184</v>
      </c>
      <c r="H88" s="54">
        <f t="shared" si="10"/>
        <v>28.3986491884642</v>
      </c>
      <c r="I88" s="7"/>
      <c r="M88" s="63">
        <v>1181.14583333</v>
      </c>
      <c r="N88" s="4">
        <v>5.138</v>
      </c>
      <c r="O88" s="59">
        <f t="shared" si="11"/>
        <v>4.974666666666667</v>
      </c>
      <c r="P88" s="54">
        <v>28.936088054993306</v>
      </c>
      <c r="Q88" s="53">
        <f t="shared" si="11"/>
        <v>28.556036336406716</v>
      </c>
      <c r="R88" s="53">
        <v>811.72916667</v>
      </c>
      <c r="S88" s="58">
        <v>-3</v>
      </c>
      <c r="T88" s="59">
        <f t="shared" si="12"/>
        <v>-2.9166666666666665</v>
      </c>
      <c r="U88" s="53">
        <v>516.82211538</v>
      </c>
      <c r="V88" s="56">
        <v>-0.44863496716368123</v>
      </c>
      <c r="W88" s="58">
        <f t="shared" si="13"/>
        <v>-0.32636894241611675</v>
      </c>
    </row>
    <row r="89" spans="1:23" ht="12.75">
      <c r="A89" s="55">
        <v>165.5</v>
      </c>
      <c r="B89" s="53">
        <v>835.5625</v>
      </c>
      <c r="C89" s="4">
        <v>4.797</v>
      </c>
      <c r="D89" s="4">
        <v>5.047</v>
      </c>
      <c r="E89" s="6">
        <v>112.40072986905021</v>
      </c>
      <c r="F89" s="6">
        <v>65.50475995664941</v>
      </c>
      <c r="G89" s="54">
        <f t="shared" si="14"/>
        <v>28.73753370688701</v>
      </c>
      <c r="H89" s="54">
        <f t="shared" si="10"/>
        <v>28.3986491884642</v>
      </c>
      <c r="I89" s="7">
        <v>-3.05</v>
      </c>
      <c r="J89" s="61">
        <v>-0.23051381106520596</v>
      </c>
      <c r="K89" s="70">
        <v>1.25</v>
      </c>
      <c r="M89" s="63">
        <v>1220.28125</v>
      </c>
      <c r="N89" s="4">
        <v>4.551</v>
      </c>
      <c r="O89" s="59">
        <f t="shared" si="11"/>
        <v>4.916666666666667</v>
      </c>
      <c r="P89" s="54">
        <v>27.588122392180114</v>
      </c>
      <c r="Q89" s="53">
        <f t="shared" si="11"/>
        <v>28.430840958293533</v>
      </c>
      <c r="R89" s="53">
        <v>799.8125</v>
      </c>
      <c r="S89" s="58">
        <v>-3.11</v>
      </c>
      <c r="T89" s="59">
        <f t="shared" si="12"/>
        <v>-3.0033333333333334</v>
      </c>
      <c r="U89" s="53">
        <v>509.14903845999993</v>
      </c>
      <c r="V89" s="56">
        <v>-0.09011722809829448</v>
      </c>
      <c r="W89" s="58">
        <f t="shared" si="13"/>
        <v>-0.25730279627179997</v>
      </c>
    </row>
    <row r="90" spans="1:23" ht="12.75">
      <c r="A90" s="55">
        <v>167.5</v>
      </c>
      <c r="B90" s="53">
        <v>823.64583333</v>
      </c>
      <c r="C90" s="4">
        <v>4.315</v>
      </c>
      <c r="D90" s="4">
        <v>4.565</v>
      </c>
      <c r="E90" s="6">
        <v>142.46850296484416</v>
      </c>
      <c r="F90" s="6">
        <v>247.3470005725164</v>
      </c>
      <c r="G90" s="54">
        <f t="shared" si="14"/>
        <v>27.62225044787375</v>
      </c>
      <c r="H90" s="54">
        <f t="shared" si="10"/>
        <v>28.272887230218657</v>
      </c>
      <c r="I90" s="7">
        <v>-2.64</v>
      </c>
      <c r="J90" s="61">
        <v>-0.052864490026302224</v>
      </c>
      <c r="K90" s="70">
        <v>1.28</v>
      </c>
      <c r="M90" s="63">
        <v>1252.78125</v>
      </c>
      <c r="N90" s="4">
        <v>5.061</v>
      </c>
      <c r="O90" s="59">
        <f t="shared" si="11"/>
        <v>4.774333333333334</v>
      </c>
      <c r="P90" s="54">
        <v>28.768312427707187</v>
      </c>
      <c r="Q90" s="53">
        <f t="shared" si="11"/>
        <v>28.109493925072098</v>
      </c>
      <c r="R90" s="53">
        <v>787.89583333</v>
      </c>
      <c r="S90" s="58">
        <v>-2.9</v>
      </c>
      <c r="T90" s="59">
        <f t="shared" si="12"/>
        <v>-3.0700000000000003</v>
      </c>
      <c r="U90" s="53">
        <v>486.12980769</v>
      </c>
      <c r="V90" s="56">
        <v>-0.2331561935534242</v>
      </c>
      <c r="W90" s="58">
        <f t="shared" si="13"/>
        <v>-0.15762337038198923</v>
      </c>
    </row>
    <row r="91" spans="1:23" ht="12.75">
      <c r="A91" s="55">
        <v>169.5</v>
      </c>
      <c r="B91" s="53">
        <v>811.72916667</v>
      </c>
      <c r="C91" s="4">
        <v>4.672</v>
      </c>
      <c r="D91" s="4">
        <v>4.922</v>
      </c>
      <c r="E91" s="6">
        <v>62.9119499978367</v>
      </c>
      <c r="F91" s="6">
        <v>75.8093663845803</v>
      </c>
      <c r="G91" s="54">
        <f t="shared" si="14"/>
        <v>28.45887753589522</v>
      </c>
      <c r="H91" s="54">
        <f t="shared" si="10"/>
        <v>28.05059830530661</v>
      </c>
      <c r="I91" s="7">
        <v>-3</v>
      </c>
      <c r="J91" s="61">
        <v>-0.23856718002182908</v>
      </c>
      <c r="K91" s="70">
        <v>1.16</v>
      </c>
      <c r="M91" s="63">
        <v>1260.90625</v>
      </c>
      <c r="N91" s="4">
        <v>4.711</v>
      </c>
      <c r="O91" s="59">
        <f t="shared" si="11"/>
        <v>4.861</v>
      </c>
      <c r="P91" s="54">
        <v>27.972046955329</v>
      </c>
      <c r="Q91" s="53">
        <f t="shared" si="11"/>
        <v>28.315264197971402</v>
      </c>
      <c r="R91" s="53">
        <v>775.97916667</v>
      </c>
      <c r="S91" s="58">
        <v>-3.2</v>
      </c>
      <c r="T91" s="59">
        <f t="shared" si="12"/>
        <v>-3.0066666666666664</v>
      </c>
      <c r="U91" s="53">
        <v>478.4567307699999</v>
      </c>
      <c r="V91" s="56">
        <v>-0.14959668949424898</v>
      </c>
      <c r="W91" s="58">
        <f t="shared" si="13"/>
        <v>-0.20326559792651586</v>
      </c>
    </row>
    <row r="92" spans="1:23" ht="12.75">
      <c r="A92" s="55">
        <v>171.5</v>
      </c>
      <c r="B92" s="53">
        <v>799.8125</v>
      </c>
      <c r="C92" s="4">
        <v>4.503</v>
      </c>
      <c r="D92" s="4">
        <v>4.753</v>
      </c>
      <c r="E92" s="6">
        <v>38.96182344261664</v>
      </c>
      <c r="F92" s="6">
        <v>30.21713632858106</v>
      </c>
      <c r="G92" s="54">
        <f t="shared" si="14"/>
        <v>28.07066693215087</v>
      </c>
      <c r="H92" s="54">
        <f t="shared" si="10"/>
        <v>28.264772234023045</v>
      </c>
      <c r="I92" s="7">
        <v>-3.11</v>
      </c>
      <c r="J92" s="61">
        <v>-0.42944438913523497</v>
      </c>
      <c r="K92" s="70">
        <v>1.53</v>
      </c>
      <c r="M92" s="63">
        <v>1301.53125</v>
      </c>
      <c r="N92" s="4">
        <v>4.811</v>
      </c>
      <c r="O92" s="59">
        <f t="shared" si="11"/>
        <v>4.770333333333333</v>
      </c>
      <c r="P92" s="54">
        <v>28.205433210878027</v>
      </c>
      <c r="Q92" s="53">
        <f t="shared" si="11"/>
        <v>28.110662454003002</v>
      </c>
      <c r="R92" s="53">
        <v>764.0625</v>
      </c>
      <c r="S92" s="58">
        <v>-2.92</v>
      </c>
      <c r="T92" s="59">
        <f t="shared" si="12"/>
        <v>-3.16</v>
      </c>
      <c r="U92" s="53">
        <v>470.78365385000006</v>
      </c>
      <c r="V92" s="56">
        <v>-0.22704391073187435</v>
      </c>
      <c r="W92" s="58">
        <f t="shared" si="13"/>
        <v>-0.1938638280697517</v>
      </c>
    </row>
    <row r="93" spans="1:23" ht="12.75">
      <c r="A93" s="55">
        <v>173.5</v>
      </c>
      <c r="B93" s="53">
        <v>787.89583333</v>
      </c>
      <c r="C93" s="5"/>
      <c r="D93" s="5"/>
      <c r="E93" s="5"/>
      <c r="F93" s="5"/>
      <c r="G93" s="7"/>
      <c r="H93" s="54">
        <f t="shared" si="10"/>
        <v>28.07066693215087</v>
      </c>
      <c r="I93" s="7">
        <v>-2.9</v>
      </c>
      <c r="J93" s="37"/>
      <c r="K93" s="70">
        <v>1.12</v>
      </c>
      <c r="M93" s="63">
        <v>1317.78125</v>
      </c>
      <c r="N93" s="4">
        <v>4.789</v>
      </c>
      <c r="O93" s="59">
        <f t="shared" si="11"/>
        <v>4.815</v>
      </c>
      <c r="P93" s="54">
        <v>28.15450719580198</v>
      </c>
      <c r="Q93" s="53">
        <f t="shared" si="11"/>
        <v>28.214540400761617</v>
      </c>
      <c r="R93" s="53">
        <v>752.14583333</v>
      </c>
      <c r="S93" s="58">
        <v>-3.36</v>
      </c>
      <c r="T93" s="59">
        <f t="shared" si="12"/>
        <v>-3.026666666666666</v>
      </c>
      <c r="U93" s="53">
        <v>463.1105769200001</v>
      </c>
      <c r="V93" s="56">
        <v>-0.20495088398313177</v>
      </c>
      <c r="W93" s="58">
        <f t="shared" si="13"/>
        <v>-0.2945730972016766</v>
      </c>
    </row>
    <row r="94" spans="1:23" ht="12.75">
      <c r="A94" s="55">
        <v>175.5</v>
      </c>
      <c r="B94" s="53">
        <v>775.97916667</v>
      </c>
      <c r="C94" s="5"/>
      <c r="D94" s="5"/>
      <c r="E94" s="5"/>
      <c r="F94" s="5"/>
      <c r="G94" s="7"/>
      <c r="H94" s="54">
        <f t="shared" si="10"/>
        <v>28.542090375207806</v>
      </c>
      <c r="I94" s="7">
        <v>-3.2</v>
      </c>
      <c r="J94" s="37"/>
      <c r="K94" s="70">
        <v>1.2</v>
      </c>
      <c r="M94" s="63">
        <v>1334.03125</v>
      </c>
      <c r="N94" s="4">
        <v>4.845</v>
      </c>
      <c r="O94" s="59">
        <f t="shared" si="11"/>
        <v>4.754333333333333</v>
      </c>
      <c r="P94" s="54">
        <v>28.283680795604837</v>
      </c>
      <c r="Q94" s="53">
        <f t="shared" si="11"/>
        <v>28.071710398286864</v>
      </c>
      <c r="R94" s="53">
        <v>740.22916667</v>
      </c>
      <c r="S94" s="58">
        <v>-2.8</v>
      </c>
      <c r="T94" s="59">
        <f t="shared" si="12"/>
        <v>-3.14</v>
      </c>
      <c r="U94" s="53">
        <v>455.4375</v>
      </c>
      <c r="V94" s="56">
        <v>-0.4517244968900238</v>
      </c>
      <c r="W94" s="58">
        <f t="shared" si="13"/>
        <v>-0.5081477649010963</v>
      </c>
    </row>
    <row r="95" spans="1:23" ht="12.75">
      <c r="A95" s="55">
        <v>177.5</v>
      </c>
      <c r="B95" s="53">
        <v>764.0625</v>
      </c>
      <c r="C95" s="4">
        <v>4.709</v>
      </c>
      <c r="D95" s="4">
        <v>4.959</v>
      </c>
      <c r="E95" s="6">
        <v>66.35206640606663</v>
      </c>
      <c r="F95" s="6">
        <v>32.568303032724735</v>
      </c>
      <c r="G95" s="54">
        <f>LN(D95/0.38)/0.09</f>
        <v>28.542090375207806</v>
      </c>
      <c r="H95" s="54">
        <f t="shared" si="10"/>
        <v>28.38414493384954</v>
      </c>
      <c r="I95" s="7">
        <v>-2.92</v>
      </c>
      <c r="J95" s="61">
        <v>-0.14123117183170708</v>
      </c>
      <c r="K95" s="70">
        <v>1.44</v>
      </c>
      <c r="M95" s="63">
        <v>1342.15625</v>
      </c>
      <c r="N95" s="4">
        <v>4.629</v>
      </c>
      <c r="O95" s="59">
        <f t="shared" si="11"/>
        <v>4.795333333333333</v>
      </c>
      <c r="P95" s="54">
        <v>27.77694320345377</v>
      </c>
      <c r="Q95" s="53">
        <f t="shared" si="11"/>
        <v>28.16563472971045</v>
      </c>
      <c r="R95" s="53">
        <v>728.3125</v>
      </c>
      <c r="S95" s="58">
        <v>-3.26</v>
      </c>
      <c r="T95" s="59">
        <f t="shared" si="12"/>
        <v>-2.936666666666666</v>
      </c>
      <c r="U95" s="53">
        <v>447.7644230799999</v>
      </c>
      <c r="V95" s="56">
        <v>-0.8677679138301331</v>
      </c>
      <c r="W95" s="58">
        <f t="shared" si="13"/>
        <v>-0.4669408546008537</v>
      </c>
    </row>
    <row r="96" spans="1:23" ht="12.75">
      <c r="A96" s="55">
        <v>179.5</v>
      </c>
      <c r="B96" s="53">
        <v>752.14583333</v>
      </c>
      <c r="C96" s="4">
        <v>4.57</v>
      </c>
      <c r="D96" s="4">
        <v>4.82</v>
      </c>
      <c r="E96" s="6">
        <v>138.82077965650552</v>
      </c>
      <c r="F96" s="6">
        <v>309.05033104510863</v>
      </c>
      <c r="G96" s="54">
        <f>LN(D96/0.38)/0.09</f>
        <v>28.226199492491272</v>
      </c>
      <c r="H96" s="54">
        <f t="shared" si="10"/>
        <v>28.38414493384954</v>
      </c>
      <c r="I96" s="7">
        <v>-3.36</v>
      </c>
      <c r="J96" s="61">
        <v>-0.6470417723976517</v>
      </c>
      <c r="K96" s="70">
        <v>0.94</v>
      </c>
      <c r="M96" s="63">
        <v>1350.28125</v>
      </c>
      <c r="N96" s="4">
        <v>4.912</v>
      </c>
      <c r="O96" s="59">
        <f t="shared" si="11"/>
        <v>4.703666666666667</v>
      </c>
      <c r="P96" s="54">
        <v>28.436280190072743</v>
      </c>
      <c r="Q96" s="53">
        <f t="shared" si="11"/>
        <v>27.949212357722985</v>
      </c>
      <c r="R96" s="53">
        <v>716.39583333</v>
      </c>
      <c r="S96" s="58">
        <v>-2.75</v>
      </c>
      <c r="T96" s="59">
        <f t="shared" si="12"/>
        <v>-3.0233333333333334</v>
      </c>
      <c r="U96" s="53">
        <v>432.4182692300001</v>
      </c>
      <c r="V96" s="56">
        <v>-0.08133015308240421</v>
      </c>
      <c r="W96" s="58">
        <f t="shared" si="13"/>
        <v>-0.4301279922932073</v>
      </c>
    </row>
    <row r="97" spans="1:23" ht="12.75">
      <c r="A97" s="55">
        <v>181.5</v>
      </c>
      <c r="B97" s="53">
        <v>740.22916667</v>
      </c>
      <c r="C97" s="5"/>
      <c r="D97" s="5"/>
      <c r="E97" s="5"/>
      <c r="F97" s="5"/>
      <c r="G97" s="7"/>
      <c r="H97" s="54">
        <f t="shared" si="10"/>
        <v>28.226199492491272</v>
      </c>
      <c r="I97" s="7">
        <v>-2.8</v>
      </c>
      <c r="J97" s="37"/>
      <c r="K97" s="70">
        <v>1.21</v>
      </c>
      <c r="M97" s="63">
        <v>1358.40625</v>
      </c>
      <c r="N97" s="4">
        <v>4.57</v>
      </c>
      <c r="O97" s="59">
        <f t="shared" si="11"/>
        <v>4.778666666666666</v>
      </c>
      <c r="P97" s="54">
        <v>27.634413679642435</v>
      </c>
      <c r="Q97" s="53">
        <f t="shared" si="11"/>
        <v>28.12499845126104</v>
      </c>
      <c r="R97" s="53">
        <v>704.47916667</v>
      </c>
      <c r="S97" s="58">
        <v>-3.06</v>
      </c>
      <c r="T97" s="59">
        <f t="shared" si="12"/>
        <v>-2.876666666666667</v>
      </c>
      <c r="U97" s="53">
        <v>424.74519231</v>
      </c>
      <c r="V97" s="56">
        <v>-0.34128590996708463</v>
      </c>
      <c r="W97" s="58">
        <f t="shared" si="13"/>
        <v>-0.23463399100552448</v>
      </c>
    </row>
    <row r="98" spans="1:23" ht="12.75">
      <c r="A98" s="55">
        <v>183.5</v>
      </c>
      <c r="B98" s="53">
        <v>728.3125</v>
      </c>
      <c r="C98" s="5"/>
      <c r="D98" s="5"/>
      <c r="E98" s="5"/>
      <c r="F98" s="5"/>
      <c r="G98" s="7"/>
      <c r="H98" s="54" t="e">
        <f t="shared" si="10"/>
        <v>#DIV/0!</v>
      </c>
      <c r="I98" s="7">
        <v>-3.26</v>
      </c>
      <c r="J98" s="37"/>
      <c r="K98" s="70">
        <v>1.11</v>
      </c>
      <c r="M98" s="63">
        <v>1366.53125</v>
      </c>
      <c r="N98" s="4">
        <v>4.854</v>
      </c>
      <c r="O98" s="59">
        <f t="shared" si="11"/>
        <v>4.632666666666666</v>
      </c>
      <c r="P98" s="54">
        <v>28.304301484067945</v>
      </c>
      <c r="Q98" s="53">
        <f t="shared" si="11"/>
        <v>27.779078718753993</v>
      </c>
      <c r="R98" s="53">
        <v>692.5625</v>
      </c>
      <c r="S98" s="58">
        <v>-2.82</v>
      </c>
      <c r="T98" s="59">
        <f t="shared" si="12"/>
        <v>-3.0233333333333334</v>
      </c>
      <c r="U98" s="53">
        <v>417.07211538</v>
      </c>
      <c r="V98" s="56">
        <v>-0.2812859099670846</v>
      </c>
      <c r="W98" s="58">
        <f t="shared" si="13"/>
        <v>-0.3880899431611547</v>
      </c>
    </row>
    <row r="99" spans="1:23" ht="12.75">
      <c r="A99" s="55">
        <v>185.5</v>
      </c>
      <c r="B99" s="53">
        <v>716.39583333</v>
      </c>
      <c r="C99" s="5"/>
      <c r="D99" s="5"/>
      <c r="E99" s="5"/>
      <c r="F99" s="5"/>
      <c r="G99" s="7"/>
      <c r="H99" s="54" t="e">
        <f t="shared" si="10"/>
        <v>#DIV/0!</v>
      </c>
      <c r="I99" s="7">
        <v>-2.75</v>
      </c>
      <c r="J99" s="37"/>
      <c r="K99" s="70">
        <v>1.45</v>
      </c>
      <c r="M99" s="63">
        <v>1386.84375</v>
      </c>
      <c r="N99" s="4">
        <v>4.474</v>
      </c>
      <c r="O99" s="59">
        <f t="shared" si="11"/>
        <v>4.795</v>
      </c>
      <c r="P99" s="54">
        <v>27.398520992551592</v>
      </c>
      <c r="Q99" s="53">
        <f t="shared" si="11"/>
        <v>28.15411656020485</v>
      </c>
      <c r="R99" s="53">
        <v>680.64583333</v>
      </c>
      <c r="S99" s="58">
        <v>-3.19</v>
      </c>
      <c r="T99" s="59">
        <f t="shared" si="12"/>
        <v>-2.92</v>
      </c>
      <c r="U99" s="53">
        <v>401.72596154000007</v>
      </c>
      <c r="V99" s="56">
        <v>-0.541698009549295</v>
      </c>
      <c r="W99" s="58">
        <f t="shared" si="13"/>
        <v>-0.31997592528946556</v>
      </c>
    </row>
    <row r="100" spans="1:23" ht="12.75">
      <c r="A100" s="55">
        <v>187.5</v>
      </c>
      <c r="B100" s="53">
        <v>704.47916667</v>
      </c>
      <c r="C100" s="5"/>
      <c r="D100" s="5"/>
      <c r="E100" s="5"/>
      <c r="F100" s="5"/>
      <c r="G100" s="7"/>
      <c r="H100" s="54" t="e">
        <f t="shared" si="10"/>
        <v>#DIV/0!</v>
      </c>
      <c r="I100" s="7">
        <v>-3.06</v>
      </c>
      <c r="J100" s="37"/>
      <c r="K100" s="70">
        <v>1.22</v>
      </c>
      <c r="M100" s="63">
        <v>1390.90625</v>
      </c>
      <c r="N100" s="4">
        <v>5.057</v>
      </c>
      <c r="O100" s="59">
        <f t="shared" si="11"/>
        <v>4.791</v>
      </c>
      <c r="P100" s="54">
        <v>28.759527203995017</v>
      </c>
      <c r="Q100" s="53">
        <f t="shared" si="11"/>
        <v>28.14494897209914</v>
      </c>
      <c r="R100" s="53">
        <v>668.72916667</v>
      </c>
      <c r="S100" s="58">
        <v>-2.75</v>
      </c>
      <c r="T100" s="59">
        <f t="shared" si="12"/>
        <v>-2.9866666666666664</v>
      </c>
      <c r="U100" s="53">
        <v>386.37980769</v>
      </c>
      <c r="V100" s="56">
        <v>-0.13694385635201706</v>
      </c>
      <c r="W100" s="58">
        <f t="shared" si="13"/>
        <v>-0.2862026073398928</v>
      </c>
    </row>
    <row r="101" spans="1:23" ht="12.75">
      <c r="A101" s="55">
        <v>189.5</v>
      </c>
      <c r="B101" s="53">
        <v>692.5625</v>
      </c>
      <c r="C101" s="5"/>
      <c r="D101" s="5"/>
      <c r="E101" s="5"/>
      <c r="F101" s="5"/>
      <c r="G101" s="7"/>
      <c r="H101" s="54">
        <f t="shared" si="10"/>
        <v>28.485933826320785</v>
      </c>
      <c r="I101" s="7">
        <v>-2.82</v>
      </c>
      <c r="J101" s="37"/>
      <c r="K101" s="70">
        <v>1.23</v>
      </c>
      <c r="M101" s="63">
        <v>1394.96875</v>
      </c>
      <c r="N101" s="4">
        <v>4.842</v>
      </c>
      <c r="O101" s="59">
        <f t="shared" si="11"/>
        <v>4.857333333333334</v>
      </c>
      <c r="P101" s="54">
        <v>28.276798719750808</v>
      </c>
      <c r="Q101" s="53">
        <f>AVERAGE(P100:P102)</f>
        <v>28.306128233767108</v>
      </c>
      <c r="R101" s="53">
        <v>656.8125</v>
      </c>
      <c r="S101" s="58">
        <v>-3.02</v>
      </c>
      <c r="T101" s="59">
        <f t="shared" si="12"/>
        <v>-3.026666666666667</v>
      </c>
      <c r="U101" s="53">
        <v>378.7067307699999</v>
      </c>
      <c r="V101" s="56">
        <v>-0.1799659561183663</v>
      </c>
      <c r="W101" s="58">
        <f t="shared" si="13"/>
        <v>-0.26034032088137393</v>
      </c>
    </row>
    <row r="102" spans="1:23" ht="12.75">
      <c r="A102" s="55">
        <v>191.5</v>
      </c>
      <c r="B102" s="53">
        <v>680.64583333</v>
      </c>
      <c r="C102" s="4">
        <v>4.684</v>
      </c>
      <c r="D102" s="4">
        <v>4.934</v>
      </c>
      <c r="E102" s="6">
        <v>169.6690675527025</v>
      </c>
      <c r="F102" s="6">
        <v>231.832769660983</v>
      </c>
      <c r="G102" s="54">
        <f>LN(D102/0.38)/0.09</f>
        <v>28.485933826320785</v>
      </c>
      <c r="H102" s="54">
        <f t="shared" si="10"/>
        <v>28.663230262154677</v>
      </c>
      <c r="I102" s="7">
        <v>-3.19</v>
      </c>
      <c r="J102" s="61">
        <v>-0.4229304528498363</v>
      </c>
      <c r="K102" s="70">
        <v>0.96</v>
      </c>
      <c r="M102" s="63">
        <v>1407.15625</v>
      </c>
      <c r="N102" s="4">
        <v>4.673</v>
      </c>
      <c r="O102" s="59">
        <f t="shared" si="11"/>
        <v>4.699333333333334</v>
      </c>
      <c r="P102" s="54">
        <v>27.882058777555496</v>
      </c>
      <c r="Q102" s="53">
        <f t="shared" si="11"/>
        <v>27.94161113535652</v>
      </c>
      <c r="R102" s="53">
        <v>644.89583333</v>
      </c>
      <c r="S102" s="58">
        <v>-3.31</v>
      </c>
      <c r="T102" s="59">
        <f t="shared" si="12"/>
        <v>-3.09</v>
      </c>
      <c r="U102" s="53">
        <v>371.03365385000006</v>
      </c>
      <c r="V102" s="56">
        <v>-0.4641111501737385</v>
      </c>
      <c r="W102" s="58">
        <f t="shared" si="13"/>
        <v>-0.273398946258824</v>
      </c>
    </row>
    <row r="103" spans="1:23" ht="12.75">
      <c r="A103" s="55">
        <v>193.5</v>
      </c>
      <c r="B103" s="53">
        <v>668.72916667</v>
      </c>
      <c r="C103" s="4">
        <v>4.844</v>
      </c>
      <c r="D103" s="4">
        <v>5.094</v>
      </c>
      <c r="E103" s="6">
        <v>158.192734082789</v>
      </c>
      <c r="F103" s="6">
        <v>97.4341150417065</v>
      </c>
      <c r="G103" s="54">
        <f>LN(D103/0.38)/0.09</f>
        <v>28.840526697988565</v>
      </c>
      <c r="H103" s="54">
        <f t="shared" si="10"/>
        <v>28.587580238127362</v>
      </c>
      <c r="I103" s="7">
        <v>-2.75</v>
      </c>
      <c r="J103" s="61">
        <v>0.09094306208095126</v>
      </c>
      <c r="K103" s="70">
        <v>0.87</v>
      </c>
      <c r="M103" s="63">
        <v>1411.21875</v>
      </c>
      <c r="N103" s="4">
        <v>4.583</v>
      </c>
      <c r="O103" s="59">
        <f t="shared" si="11"/>
        <v>4.636666666666667</v>
      </c>
      <c r="P103" s="54">
        <v>27.66597590876325</v>
      </c>
      <c r="Q103" s="53">
        <f t="shared" si="11"/>
        <v>27.794941529298118</v>
      </c>
      <c r="R103" s="53">
        <v>632.97916667</v>
      </c>
      <c r="S103" s="58">
        <v>-2.94</v>
      </c>
      <c r="T103" s="59">
        <f t="shared" si="12"/>
        <v>-3.0966666666666662</v>
      </c>
      <c r="U103" s="53">
        <v>340.34134614999994</v>
      </c>
      <c r="V103" s="56">
        <v>-0.17611973248436724</v>
      </c>
      <c r="W103" s="58">
        <f t="shared" si="13"/>
        <v>-0.2969078302624509</v>
      </c>
    </row>
    <row r="104" spans="1:23" ht="12.75">
      <c r="A104" s="55">
        <v>195.5</v>
      </c>
      <c r="B104" s="53">
        <v>656.8125</v>
      </c>
      <c r="C104" s="4">
        <v>4.662</v>
      </c>
      <c r="D104" s="4">
        <v>4.912</v>
      </c>
      <c r="E104" s="6">
        <v>130.73616419028127</v>
      </c>
      <c r="F104" s="6">
        <v>1215.2571405529377</v>
      </c>
      <c r="G104" s="54">
        <f>LN(D104/0.38)/0.09</f>
        <v>28.436280190072743</v>
      </c>
      <c r="H104" s="54">
        <f t="shared" si="10"/>
        <v>28.638403444030654</v>
      </c>
      <c r="I104" s="7">
        <v>-3.02</v>
      </c>
      <c r="J104" s="61">
        <v>-0.26327496040151155</v>
      </c>
      <c r="K104" s="70">
        <v>0.99</v>
      </c>
      <c r="M104" s="63">
        <v>1415.28125</v>
      </c>
      <c r="N104" s="4">
        <v>4.654</v>
      </c>
      <c r="O104" s="59">
        <f t="shared" si="11"/>
        <v>4.786333333333333</v>
      </c>
      <c r="P104" s="54">
        <v>27.836789901575617</v>
      </c>
      <c r="Q104" s="53">
        <f t="shared" si="11"/>
        <v>28.134733099887175</v>
      </c>
      <c r="R104" s="53">
        <v>616.57211538</v>
      </c>
      <c r="S104" s="58">
        <v>-3.04</v>
      </c>
      <c r="T104" s="59">
        <f t="shared" si="12"/>
        <v>-3</v>
      </c>
      <c r="U104" s="53">
        <v>332.6682692300001</v>
      </c>
      <c r="V104" s="56">
        <v>-0.2504926081292468</v>
      </c>
      <c r="W104" s="58">
        <f t="shared" si="13"/>
        <v>-0.24854995601815907</v>
      </c>
    </row>
    <row r="105" spans="1:23" ht="12.75">
      <c r="A105" s="55">
        <v>197.5</v>
      </c>
      <c r="B105" s="53">
        <v>644.89583333</v>
      </c>
      <c r="C105" s="5"/>
      <c r="D105" s="5"/>
      <c r="E105" s="5"/>
      <c r="F105" s="5"/>
      <c r="G105" s="7"/>
      <c r="H105" s="54">
        <f t="shared" si="10"/>
        <v>27.94094374142375</v>
      </c>
      <c r="I105" s="7">
        <v>-3.31</v>
      </c>
      <c r="J105" s="37"/>
      <c r="K105" s="70">
        <v>1</v>
      </c>
      <c r="M105" s="63">
        <v>1419.34375</v>
      </c>
      <c r="N105" s="4">
        <v>5.122</v>
      </c>
      <c r="O105" s="59">
        <f t="shared" si="11"/>
        <v>4.821000000000001</v>
      </c>
      <c r="P105" s="54">
        <v>28.901433489322656</v>
      </c>
      <c r="Q105" s="53">
        <f t="shared" si="11"/>
        <v>28.217840186604146</v>
      </c>
      <c r="R105" s="53">
        <v>608.8990384599999</v>
      </c>
      <c r="S105" s="58">
        <v>-3.02</v>
      </c>
      <c r="T105" s="59">
        <f t="shared" si="12"/>
        <v>-3.1133333333333333</v>
      </c>
      <c r="U105" s="53">
        <v>324.99519231</v>
      </c>
      <c r="V105" s="56">
        <v>-0.3190375274408632</v>
      </c>
      <c r="W105" s="58">
        <f t="shared" si="13"/>
        <v>-0.29932075216623916</v>
      </c>
    </row>
    <row r="106" spans="1:23" ht="12.75">
      <c r="A106" s="55">
        <v>199.5</v>
      </c>
      <c r="B106" s="53">
        <v>632.97916667</v>
      </c>
      <c r="C106" s="4">
        <v>4.243</v>
      </c>
      <c r="D106" s="4">
        <v>4.493</v>
      </c>
      <c r="E106" s="6">
        <v>87.0551560123343</v>
      </c>
      <c r="F106" s="6">
        <v>58.623480102671245</v>
      </c>
      <c r="G106" s="54">
        <f>LN(D106/0.38)/0.09</f>
        <v>27.44560729277476</v>
      </c>
      <c r="H106" s="54">
        <f t="shared" si="10"/>
        <v>27.7064680770714</v>
      </c>
      <c r="I106" s="7">
        <v>-2.94</v>
      </c>
      <c r="J106" s="61">
        <v>-0.3896651473385917</v>
      </c>
      <c r="K106" s="70">
        <v>1.22</v>
      </c>
      <c r="M106" s="63">
        <v>1423.40625</v>
      </c>
      <c r="N106" s="4">
        <v>4.687</v>
      </c>
      <c r="O106" s="59">
        <f t="shared" si="11"/>
        <v>4.848333333333334</v>
      </c>
      <c r="P106" s="54">
        <v>27.915297168914165</v>
      </c>
      <c r="Q106" s="53">
        <f t="shared" si="11"/>
        <v>28.28252845586935</v>
      </c>
      <c r="R106" s="53">
        <v>601.2259615400001</v>
      </c>
      <c r="S106" s="58">
        <v>-3.28</v>
      </c>
      <c r="T106" s="59">
        <f t="shared" si="12"/>
        <v>-3.0666666666666664</v>
      </c>
      <c r="U106" s="53">
        <v>317.32211538</v>
      </c>
      <c r="V106" s="56">
        <v>-0.3284321209286074</v>
      </c>
      <c r="W106" s="58">
        <f t="shared" si="13"/>
        <v>-0.3635732117449591</v>
      </c>
    </row>
    <row r="107" spans="1:23" ht="12.75">
      <c r="A107" s="55">
        <v>203.5</v>
      </c>
      <c r="B107" s="53">
        <v>616.57211538</v>
      </c>
      <c r="C107" s="4">
        <v>4.459</v>
      </c>
      <c r="D107" s="4">
        <v>4.709</v>
      </c>
      <c r="E107" s="6">
        <v>41.881540738046446</v>
      </c>
      <c r="F107" s="6">
        <v>44.61249388992622</v>
      </c>
      <c r="G107" s="54">
        <f>LN(D107/0.38)/0.09</f>
        <v>27.967328861368035</v>
      </c>
      <c r="H107" s="54">
        <f t="shared" si="10"/>
        <v>28.086668190712825</v>
      </c>
      <c r="I107" s="7">
        <v>-3.04</v>
      </c>
      <c r="J107" s="61">
        <v>-0.3809731538816592</v>
      </c>
      <c r="K107" s="70">
        <v>1.07</v>
      </c>
      <c r="M107" s="63">
        <v>1427.46875</v>
      </c>
      <c r="N107" s="4">
        <v>4.736</v>
      </c>
      <c r="O107" s="59">
        <f t="shared" si="11"/>
        <v>4.714333333333333</v>
      </c>
      <c r="P107" s="54">
        <v>28.030854709371226</v>
      </c>
      <c r="Q107" s="53">
        <f t="shared" si="11"/>
        <v>27.979801832980943</v>
      </c>
      <c r="R107" s="53">
        <v>593.55288462</v>
      </c>
      <c r="S107" s="58">
        <v>-2.9</v>
      </c>
      <c r="T107" s="59">
        <f t="shared" si="12"/>
        <v>-3.08</v>
      </c>
      <c r="U107" s="53">
        <v>294.30288462</v>
      </c>
      <c r="V107" s="56">
        <v>-0.44324998686540673</v>
      </c>
      <c r="W107" s="58">
        <f t="shared" si="13"/>
        <v>-0.26081551201270997</v>
      </c>
    </row>
    <row r="108" spans="1:23" ht="12.75">
      <c r="A108" s="55">
        <v>205.5</v>
      </c>
      <c r="B108" s="53">
        <v>608.8990384599999</v>
      </c>
      <c r="C108" s="4">
        <v>4.847</v>
      </c>
      <c r="D108" s="4">
        <v>5.097</v>
      </c>
      <c r="E108" s="6">
        <v>138.50497486319108</v>
      </c>
      <c r="F108" s="6">
        <v>150.37468872622577</v>
      </c>
      <c r="G108" s="54">
        <f>LN(D108/0.38)/0.09</f>
        <v>28.847068417995672</v>
      </c>
      <c r="H108" s="54">
        <f t="shared" si="10"/>
        <v>28.40719863968185</v>
      </c>
      <c r="I108" s="7">
        <v>-3.02</v>
      </c>
      <c r="J108" s="61">
        <v>-0.17769407958423472</v>
      </c>
      <c r="K108" s="70">
        <v>1.36</v>
      </c>
      <c r="M108" s="63">
        <v>1435.59375</v>
      </c>
      <c r="N108" s="4">
        <v>4.72</v>
      </c>
      <c r="O108" s="59">
        <f t="shared" si="11"/>
        <v>4.683666666666666</v>
      </c>
      <c r="P108" s="54">
        <v>27.993253620657445</v>
      </c>
      <c r="Q108" s="53">
        <f t="shared" si="11"/>
        <v>27.906379747303465</v>
      </c>
      <c r="R108" s="53">
        <v>585.87980769</v>
      </c>
      <c r="S108" s="58">
        <v>-3.06</v>
      </c>
      <c r="T108" s="59">
        <f t="shared" si="12"/>
        <v>-2.9899999999999998</v>
      </c>
      <c r="U108" s="53">
        <v>278.9567307699999</v>
      </c>
      <c r="V108" s="56">
        <v>-0.01076442824411572</v>
      </c>
      <c r="W108" s="58">
        <f t="shared" si="13"/>
        <v>-0.158942132586961</v>
      </c>
    </row>
    <row r="109" spans="1:23" ht="12.75">
      <c r="A109" s="55">
        <v>207.5</v>
      </c>
      <c r="B109" s="53">
        <v>601.2259615400001</v>
      </c>
      <c r="C109" s="5"/>
      <c r="D109" s="5"/>
      <c r="E109" s="5"/>
      <c r="F109" s="5"/>
      <c r="G109" s="7"/>
      <c r="H109" s="54">
        <f t="shared" si="10"/>
        <v>28.51584823155765</v>
      </c>
      <c r="I109" s="7">
        <v>-3.28</v>
      </c>
      <c r="J109" s="37"/>
      <c r="K109" s="70">
        <v>1.19</v>
      </c>
      <c r="M109" s="63">
        <v>1443.71875</v>
      </c>
      <c r="N109" s="4">
        <v>4.595</v>
      </c>
      <c r="O109" s="59">
        <f t="shared" si="11"/>
        <v>4.599666666666667</v>
      </c>
      <c r="P109" s="54">
        <v>27.695030911881734</v>
      </c>
      <c r="Q109" s="53">
        <f t="shared" si="11"/>
        <v>27.703870886667204</v>
      </c>
      <c r="R109" s="53">
        <v>578.2067307699999</v>
      </c>
      <c r="S109" s="58">
        <v>-3.01</v>
      </c>
      <c r="T109" s="59">
        <f t="shared" si="12"/>
        <v>-2.9600000000000004</v>
      </c>
      <c r="U109" s="53">
        <v>263.6105769200001</v>
      </c>
      <c r="V109" s="56">
        <v>-0.02281198265136053</v>
      </c>
      <c r="W109" s="58">
        <f t="shared" si="13"/>
        <v>-0.12320019836004208</v>
      </c>
    </row>
    <row r="110" spans="1:23" ht="12.75">
      <c r="A110" s="55">
        <v>209.5</v>
      </c>
      <c r="B110" s="53">
        <v>593.55288462</v>
      </c>
      <c r="C110" s="4">
        <v>4.552</v>
      </c>
      <c r="D110" s="4">
        <v>4.802</v>
      </c>
      <c r="E110" s="6">
        <v>131.47752154861</v>
      </c>
      <c r="F110" s="6">
        <v>1392.2651676015782</v>
      </c>
      <c r="G110" s="54">
        <f aca="true" t="shared" si="15" ref="G110:G117">LN(D110/0.38)/0.09</f>
        <v>28.18462804511963</v>
      </c>
      <c r="H110" s="54">
        <f t="shared" si="10"/>
        <v>28.358876211691243</v>
      </c>
      <c r="I110" s="7">
        <v>-2.9</v>
      </c>
      <c r="J110" s="61">
        <v>-0.19570249060007694</v>
      </c>
      <c r="K110" s="70">
        <v>1.04</v>
      </c>
      <c r="M110" s="63">
        <v>1447.78125</v>
      </c>
      <c r="N110" s="4">
        <v>4.484</v>
      </c>
      <c r="O110" s="59">
        <f t="shared" si="11"/>
        <v>4.695333333333333</v>
      </c>
      <c r="P110" s="54">
        <v>27.423328127462437</v>
      </c>
      <c r="Q110" s="53">
        <f t="shared" si="11"/>
        <v>27.922493604261067</v>
      </c>
      <c r="R110" s="53">
        <v>570.5336538500001</v>
      </c>
      <c r="S110" s="58">
        <v>-2.81</v>
      </c>
      <c r="T110" s="59">
        <f t="shared" si="12"/>
        <v>-2.896666666666667</v>
      </c>
      <c r="U110" s="53">
        <v>248.26442307999991</v>
      </c>
      <c r="V110" s="56">
        <v>-0.33602418418464997</v>
      </c>
      <c r="W110" s="58">
        <f t="shared" si="13"/>
        <v>-0.22088930255866238</v>
      </c>
    </row>
    <row r="111" spans="1:23" ht="12.75">
      <c r="A111" s="55">
        <v>211.5</v>
      </c>
      <c r="B111" s="53">
        <v>585.87980769</v>
      </c>
      <c r="C111" s="4">
        <v>4.705</v>
      </c>
      <c r="D111" s="4">
        <v>4.955</v>
      </c>
      <c r="E111" s="6">
        <v>48.9136916483169</v>
      </c>
      <c r="F111" s="6">
        <v>50.263376355065</v>
      </c>
      <c r="G111" s="54">
        <f t="shared" si="15"/>
        <v>28.533124378262855</v>
      </c>
      <c r="H111" s="54">
        <f t="shared" si="10"/>
        <v>28.37108040513559</v>
      </c>
      <c r="I111" s="7">
        <v>-3.06</v>
      </c>
      <c r="J111" s="61">
        <v>-0.2830990878619051</v>
      </c>
      <c r="K111" s="70">
        <v>1.16</v>
      </c>
      <c r="M111" s="63">
        <v>1472.15625</v>
      </c>
      <c r="N111" s="4">
        <v>5.007</v>
      </c>
      <c r="O111" s="59">
        <f t="shared" si="11"/>
        <v>4.813</v>
      </c>
      <c r="P111" s="54">
        <v>28.649121773439035</v>
      </c>
      <c r="Q111" s="53">
        <f t="shared" si="11"/>
        <v>28.19662211804844</v>
      </c>
      <c r="R111" s="53">
        <v>562.8605769200001</v>
      </c>
      <c r="S111" s="58">
        <v>-2.87</v>
      </c>
      <c r="T111" s="59">
        <f t="shared" si="12"/>
        <v>-2.903333333333333</v>
      </c>
      <c r="U111" s="53">
        <v>232.91826923000008</v>
      </c>
      <c r="V111" s="56">
        <v>-0.30383174083997666</v>
      </c>
      <c r="W111" s="58">
        <f t="shared" si="13"/>
        <v>-0.3200512345910657</v>
      </c>
    </row>
    <row r="112" spans="1:23" ht="12.75">
      <c r="A112" s="55">
        <v>213.5</v>
      </c>
      <c r="B112" s="53">
        <v>578.2067307699999</v>
      </c>
      <c r="C112" s="4">
        <v>4.644</v>
      </c>
      <c r="D112" s="4">
        <v>4.894</v>
      </c>
      <c r="E112" s="6">
        <v>113.2147216929994</v>
      </c>
      <c r="F112" s="6">
        <v>52.7134074371712</v>
      </c>
      <c r="G112" s="54">
        <f t="shared" si="15"/>
        <v>28.395488792024285</v>
      </c>
      <c r="H112" s="54">
        <f t="shared" si="10"/>
        <v>28.774777464767627</v>
      </c>
      <c r="I112" s="7">
        <v>-3.01</v>
      </c>
      <c r="J112" s="61">
        <v>-0.2617731683282738</v>
      </c>
      <c r="K112" s="70">
        <v>1.03</v>
      </c>
      <c r="M112" s="63">
        <v>1476.21875</v>
      </c>
      <c r="N112" s="4">
        <v>4.948</v>
      </c>
      <c r="O112" s="59">
        <f t="shared" si="11"/>
        <v>4.938666666666666</v>
      </c>
      <c r="P112" s="54">
        <v>28.517416453243857</v>
      </c>
      <c r="Q112" s="53">
        <f t="shared" si="11"/>
        <v>28.49561720269068</v>
      </c>
      <c r="R112" s="53">
        <v>555.1875</v>
      </c>
      <c r="S112" s="58">
        <v>-3.03</v>
      </c>
      <c r="T112" s="59">
        <f t="shared" si="12"/>
        <v>-2.9800000000000004</v>
      </c>
      <c r="U112" s="53">
        <v>204.05228757999998</v>
      </c>
      <c r="V112" s="56">
        <v>-0.32029777874857046</v>
      </c>
      <c r="W112" s="58">
        <f t="shared" si="13"/>
        <v>-0.25333590066339284</v>
      </c>
    </row>
    <row r="113" spans="1:23" ht="12.75">
      <c r="A113" s="55">
        <v>215.5</v>
      </c>
      <c r="B113" s="53">
        <v>570.5336538500001</v>
      </c>
      <c r="C113" s="4">
        <v>5.105</v>
      </c>
      <c r="D113" s="4">
        <v>5.355</v>
      </c>
      <c r="E113" s="6">
        <v>94.5242520792219</v>
      </c>
      <c r="F113" s="6">
        <v>94.8769317937153</v>
      </c>
      <c r="G113" s="54">
        <f t="shared" si="15"/>
        <v>29.395719224015753</v>
      </c>
      <c r="H113" s="54">
        <f t="shared" si="10"/>
        <v>28.59952565359269</v>
      </c>
      <c r="I113" s="7">
        <v>-2.81</v>
      </c>
      <c r="J113" s="61">
        <v>0.1466081716699487</v>
      </c>
      <c r="K113" s="70">
        <v>1.24</v>
      </c>
      <c r="M113" s="63">
        <v>1480.28125</v>
      </c>
      <c r="N113" s="4">
        <v>4.861</v>
      </c>
      <c r="O113" s="59">
        <f t="shared" si="11"/>
        <v>4.8453333333333335</v>
      </c>
      <c r="P113" s="54">
        <v>28.320313381389155</v>
      </c>
      <c r="Q113" s="53">
        <f t="shared" si="11"/>
        <v>28.28248319699917</v>
      </c>
      <c r="R113" s="53">
        <v>547.5144230799999</v>
      </c>
      <c r="S113" s="58">
        <v>-3.04</v>
      </c>
      <c r="T113" s="59">
        <f t="shared" si="12"/>
        <v>-3.0733333333333337</v>
      </c>
      <c r="U113" s="53">
        <v>188.65359476999993</v>
      </c>
      <c r="V113" s="56">
        <v>-0.13587818240163146</v>
      </c>
      <c r="W113" s="58">
        <f t="shared" si="13"/>
        <v>-0.21536256570237033</v>
      </c>
    </row>
    <row r="114" spans="1:23" ht="12.75">
      <c r="A114" s="55">
        <v>217.5</v>
      </c>
      <c r="B114" s="53">
        <v>562.8605769200001</v>
      </c>
      <c r="C114" s="4">
        <v>4.476</v>
      </c>
      <c r="D114" s="4">
        <v>4.726</v>
      </c>
      <c r="E114" s="6">
        <v>152.84436309952008</v>
      </c>
      <c r="F114" s="6">
        <v>133.12492568570218</v>
      </c>
      <c r="G114" s="54">
        <f t="shared" si="15"/>
        <v>28.00736894473802</v>
      </c>
      <c r="H114" s="54">
        <f t="shared" si="10"/>
        <v>28.243117890427456</v>
      </c>
      <c r="I114" s="7">
        <v>-2.87</v>
      </c>
      <c r="J114" s="61">
        <v>-0.20263146984624603</v>
      </c>
      <c r="K114" s="70">
        <v>1.24</v>
      </c>
      <c r="M114" s="63">
        <v>1484.34375</v>
      </c>
      <c r="N114" s="4">
        <v>4.727</v>
      </c>
      <c r="O114" s="59">
        <f t="shared" si="11"/>
        <v>4.682333333333333</v>
      </c>
      <c r="P114" s="54">
        <v>28.0097197563645</v>
      </c>
      <c r="Q114" s="53">
        <f t="shared" si="11"/>
        <v>27.897079756684718</v>
      </c>
      <c r="R114" s="53">
        <v>539.8413461499999</v>
      </c>
      <c r="S114" s="58">
        <v>-3.15</v>
      </c>
      <c r="T114" s="59">
        <f t="shared" si="12"/>
        <v>-3.1133333333333333</v>
      </c>
      <c r="U114" s="53">
        <v>173.2549019600001</v>
      </c>
      <c r="V114" s="56">
        <v>-0.18991173595690902</v>
      </c>
      <c r="W114" s="58">
        <f t="shared" si="13"/>
        <v>-0.16063655028096924</v>
      </c>
    </row>
    <row r="115" spans="1:23" ht="12.75">
      <c r="A115" s="55">
        <v>219.5</v>
      </c>
      <c r="B115" s="53">
        <v>555.1875</v>
      </c>
      <c r="C115" s="4">
        <v>4.195</v>
      </c>
      <c r="D115" s="4">
        <v>4.445</v>
      </c>
      <c r="E115" s="6">
        <v>38.29831057934441</v>
      </c>
      <c r="F115" s="6">
        <v>40.40765776429381</v>
      </c>
      <c r="G115" s="54">
        <f t="shared" si="15"/>
        <v>27.326265502528596</v>
      </c>
      <c r="H115" s="54">
        <f t="shared" si="10"/>
        <v>28.038370566701758</v>
      </c>
      <c r="I115" s="7">
        <v>-3.03</v>
      </c>
      <c r="J115" s="61">
        <v>-0.5045280203065423</v>
      </c>
      <c r="K115" s="70">
        <v>1.17</v>
      </c>
      <c r="M115" s="63">
        <v>1500.59375</v>
      </c>
      <c r="N115" s="4">
        <v>4.459</v>
      </c>
      <c r="O115" s="59">
        <f t="shared" si="11"/>
        <v>4.557666666666667</v>
      </c>
      <c r="P115" s="54">
        <v>27.361206132300502</v>
      </c>
      <c r="Q115" s="53">
        <f t="shared" si="11"/>
        <v>27.600561789760746</v>
      </c>
      <c r="R115" s="53">
        <v>532.1682692300001</v>
      </c>
      <c r="S115" s="58">
        <v>-3.15</v>
      </c>
      <c r="T115" s="59">
        <f t="shared" si="12"/>
        <v>-3.073333333333333</v>
      </c>
      <c r="U115" s="53">
        <v>127.05882352999993</v>
      </c>
      <c r="V115" s="56">
        <v>-0.15611973248436722</v>
      </c>
      <c r="W115" s="58">
        <f t="shared" si="13"/>
        <v>-0.2322420073849966</v>
      </c>
    </row>
    <row r="116" spans="1:23" ht="12.75">
      <c r="A116" s="55">
        <v>221.5</v>
      </c>
      <c r="B116" s="53">
        <v>547.5144230799999</v>
      </c>
      <c r="C116" s="4">
        <v>4.817</v>
      </c>
      <c r="D116" s="4">
        <v>5.067</v>
      </c>
      <c r="E116" s="6">
        <v>153.3706642858195</v>
      </c>
      <c r="F116" s="6">
        <v>43.01619733878748</v>
      </c>
      <c r="G116" s="54">
        <f t="shared" si="15"/>
        <v>28.78147725283865</v>
      </c>
      <c r="H116" s="54">
        <f t="shared" si="10"/>
        <v>27.940700515110603</v>
      </c>
      <c r="I116" s="7">
        <v>-3.04</v>
      </c>
      <c r="J116" s="61">
        <v>-0.21135890565861465</v>
      </c>
      <c r="K116" s="70">
        <v>1.07</v>
      </c>
      <c r="M116" s="63">
        <v>1504.65625</v>
      </c>
      <c r="N116" s="4">
        <v>4.487</v>
      </c>
      <c r="O116" s="59">
        <f t="shared" si="11"/>
        <v>4.605333333333333</v>
      </c>
      <c r="P116" s="54">
        <v>27.430759480617244</v>
      </c>
      <c r="Q116" s="53">
        <f t="shared" si="11"/>
        <v>27.710943957477042</v>
      </c>
      <c r="R116" s="53">
        <v>524.49519231</v>
      </c>
      <c r="S116" s="58">
        <v>-2.92</v>
      </c>
      <c r="T116" s="59">
        <f t="shared" si="12"/>
        <v>-3.0866666666666664</v>
      </c>
      <c r="U116" s="53">
        <v>111.6601307200001</v>
      </c>
      <c r="V116" s="56">
        <v>-0.3506945537137136</v>
      </c>
      <c r="W116" s="58">
        <f t="shared" si="13"/>
        <v>-0.32078859194713233</v>
      </c>
    </row>
    <row r="117" spans="1:23" ht="12.75">
      <c r="A117" s="55">
        <v>223.5</v>
      </c>
      <c r="B117" s="53">
        <v>539.8413461499999</v>
      </c>
      <c r="C117" s="4">
        <v>4.353</v>
      </c>
      <c r="D117" s="4">
        <v>4.603</v>
      </c>
      <c r="E117" s="6">
        <v>89.39429157161102</v>
      </c>
      <c r="F117" s="6">
        <v>56.1810648230619</v>
      </c>
      <c r="G117" s="54">
        <f t="shared" si="15"/>
        <v>27.714358789964557</v>
      </c>
      <c r="H117" s="54">
        <f t="shared" si="10"/>
        <v>28.247918021401603</v>
      </c>
      <c r="I117" s="7">
        <v>-3.15</v>
      </c>
      <c r="J117" s="61">
        <v>-0.5436752520907172</v>
      </c>
      <c r="K117" s="70">
        <v>1.08</v>
      </c>
      <c r="M117" s="63">
        <v>1508.71875</v>
      </c>
      <c r="N117" s="4">
        <v>4.87</v>
      </c>
      <c r="O117" s="59">
        <f t="shared" si="11"/>
        <v>4.602333333333333</v>
      </c>
      <c r="P117" s="54">
        <v>28.34086625951338</v>
      </c>
      <c r="Q117" s="53">
        <f t="shared" si="11"/>
        <v>27.703460885376334</v>
      </c>
      <c r="R117" s="53">
        <v>516.82211538</v>
      </c>
      <c r="S117" s="58">
        <v>-3.19</v>
      </c>
      <c r="T117" s="59">
        <f t="shared" si="12"/>
        <v>-3.0366666666666666</v>
      </c>
      <c r="U117" s="53">
        <v>96.26143791000004</v>
      </c>
      <c r="V117" s="56">
        <v>-0.45555148964331615</v>
      </c>
      <c r="W117" s="58">
        <f t="shared" si="13"/>
        <v>-0.2883699335559805</v>
      </c>
    </row>
    <row r="118" spans="1:23" ht="12.75">
      <c r="A118" s="55">
        <v>225.5</v>
      </c>
      <c r="B118" s="53">
        <v>532.1682692300001</v>
      </c>
      <c r="C118" s="5"/>
      <c r="D118" s="5"/>
      <c r="E118" s="5"/>
      <c r="F118" s="5"/>
      <c r="G118" s="7"/>
      <c r="H118" s="54">
        <f t="shared" si="10"/>
        <v>28.137179741576276</v>
      </c>
      <c r="I118" s="7">
        <v>-3.15</v>
      </c>
      <c r="J118" s="37"/>
      <c r="K118" s="70">
        <v>1.24</v>
      </c>
      <c r="M118" s="63">
        <v>1512.78125</v>
      </c>
      <c r="N118" s="4">
        <v>4.45</v>
      </c>
      <c r="O118" s="59">
        <f t="shared" si="11"/>
        <v>4.715</v>
      </c>
      <c r="P118" s="54">
        <v>27.338756915998385</v>
      </c>
      <c r="Q118" s="53">
        <f t="shared" si="11"/>
        <v>27.97244758092116</v>
      </c>
      <c r="R118" s="53">
        <v>509.14903845999993</v>
      </c>
      <c r="S118" s="58">
        <v>-3</v>
      </c>
      <c r="T118" s="59">
        <f t="shared" si="12"/>
        <v>-3.0833333333333335</v>
      </c>
      <c r="U118" s="53">
        <v>80.86274509999998</v>
      </c>
      <c r="V118" s="56">
        <v>-0.05886375731091176</v>
      </c>
      <c r="W118" s="58">
        <f t="shared" si="13"/>
        <v>-0.3185488062619783</v>
      </c>
    </row>
    <row r="119" spans="1:23" ht="12.75">
      <c r="A119" s="55">
        <v>227.5</v>
      </c>
      <c r="B119" s="53">
        <v>524.49519231</v>
      </c>
      <c r="C119" s="4">
        <v>4.717</v>
      </c>
      <c r="D119" s="4">
        <v>4.967</v>
      </c>
      <c r="E119" s="6">
        <v>65.56465165941123</v>
      </c>
      <c r="F119" s="6">
        <v>584.132564485892</v>
      </c>
      <c r="G119" s="54">
        <f>LN(D119/0.38)/0.09</f>
        <v>28.56000069318799</v>
      </c>
      <c r="H119" s="54">
        <f t="shared" si="10"/>
        <v>28.4811492298267</v>
      </c>
      <c r="I119" s="7">
        <v>-2.92</v>
      </c>
      <c r="J119" s="61">
        <v>-0.13749985558583522</v>
      </c>
      <c r="K119" s="70">
        <v>0.96</v>
      </c>
      <c r="M119" s="63">
        <v>1516.84375</v>
      </c>
      <c r="N119" s="4">
        <v>4.825</v>
      </c>
      <c r="O119" s="59">
        <f t="shared" si="11"/>
        <v>4.602333333333333</v>
      </c>
      <c r="P119" s="54">
        <v>28.237719567251723</v>
      </c>
      <c r="Q119" s="53">
        <f t="shared" si="11"/>
        <v>27.706037973777683</v>
      </c>
      <c r="R119" s="53">
        <v>501.47596154000007</v>
      </c>
      <c r="S119" s="58">
        <v>-3.06</v>
      </c>
      <c r="T119" s="59">
        <f t="shared" si="12"/>
        <v>-2.973333333333333</v>
      </c>
      <c r="U119" s="53">
        <v>65.46405228999993</v>
      </c>
      <c r="V119" s="56">
        <v>-0.441231171831707</v>
      </c>
      <c r="W119" s="58">
        <f t="shared" si="13"/>
        <v>-0.24473287654523515</v>
      </c>
    </row>
    <row r="120" spans="1:23" ht="12.75">
      <c r="A120" s="55">
        <v>229.5</v>
      </c>
      <c r="B120" s="53">
        <v>516.82211538</v>
      </c>
      <c r="C120" s="4">
        <v>4.647</v>
      </c>
      <c r="D120" s="4">
        <v>4.897</v>
      </c>
      <c r="E120" s="6">
        <v>84.60630557795753</v>
      </c>
      <c r="F120" s="6">
        <v>135.2465981519637</v>
      </c>
      <c r="G120" s="54">
        <f>LN(D120/0.38)/0.09</f>
        <v>28.402297766465402</v>
      </c>
      <c r="H120" s="54">
        <f t="shared" si="10"/>
        <v>28.137616872422573</v>
      </c>
      <c r="I120" s="7">
        <v>-3.19</v>
      </c>
      <c r="J120" s="61">
        <v>-0.4403546319863745</v>
      </c>
      <c r="K120" s="70">
        <v>1.02</v>
      </c>
      <c r="M120" s="63">
        <v>1520.90625</v>
      </c>
      <c r="N120" s="4">
        <v>4.532</v>
      </c>
      <c r="O120" s="59">
        <f t="shared" si="11"/>
        <v>4.6739999999999995</v>
      </c>
      <c r="P120" s="54">
        <v>27.541637438082947</v>
      </c>
      <c r="Q120" s="53">
        <f t="shared" si="11"/>
        <v>27.880792559411606</v>
      </c>
      <c r="R120" s="53">
        <v>486.12980769</v>
      </c>
      <c r="S120" s="58">
        <v>-2.86</v>
      </c>
      <c r="T120" s="59">
        <f t="shared" si="12"/>
        <v>-2.9599999999999995</v>
      </c>
      <c r="U120" s="53">
        <v>50.0653594800001</v>
      </c>
      <c r="V120" s="56">
        <v>-0.2341037004930867</v>
      </c>
      <c r="W120" s="58">
        <f t="shared" si="13"/>
        <v>-0.3762094519064669</v>
      </c>
    </row>
    <row r="121" spans="1:23" ht="12.75">
      <c r="A121" s="55">
        <v>231.5</v>
      </c>
      <c r="B121" s="53">
        <v>509.14903845999993</v>
      </c>
      <c r="C121" s="4">
        <v>4.245</v>
      </c>
      <c r="D121" s="4">
        <v>4.495</v>
      </c>
      <c r="E121" s="6">
        <v>79.8335001509901</v>
      </c>
      <c r="F121" s="6">
        <v>80.37763396409599</v>
      </c>
      <c r="G121" s="54">
        <f>LN(D121/0.38)/0.09</f>
        <v>27.45055215761433</v>
      </c>
      <c r="H121" s="54">
        <f t="shared" si="10"/>
        <v>27.926424962039867</v>
      </c>
      <c r="I121" s="7">
        <v>-3</v>
      </c>
      <c r="J121" s="61">
        <v>-0.44863496716368123</v>
      </c>
      <c r="K121" s="70">
        <v>1.23</v>
      </c>
      <c r="M121" s="63">
        <v>1533.09375</v>
      </c>
      <c r="N121" s="4">
        <v>4.665</v>
      </c>
      <c r="O121" s="59">
        <f t="shared" si="11"/>
        <v>4.5616666666666665</v>
      </c>
      <c r="P121" s="54">
        <v>27.863020672900145</v>
      </c>
      <c r="Q121" s="53">
        <f t="shared" si="11"/>
        <v>27.612631201742886</v>
      </c>
      <c r="R121" s="53">
        <v>478.4567307699999</v>
      </c>
      <c r="S121" s="58">
        <v>-2.96</v>
      </c>
      <c r="T121" s="59">
        <f t="shared" si="12"/>
        <v>-2.93</v>
      </c>
      <c r="U121" s="53">
        <v>19.267973859999984</v>
      </c>
      <c r="V121" s="56">
        <v>-0.45329348339460696</v>
      </c>
      <c r="W121" s="58">
        <f t="shared" si="13"/>
        <v>-0.3441859801922167</v>
      </c>
    </row>
    <row r="122" spans="1:23" ht="12.75">
      <c r="A122" s="55">
        <v>233.5</v>
      </c>
      <c r="B122" s="53">
        <v>501.47596154000007</v>
      </c>
      <c r="C122" s="5"/>
      <c r="D122" s="5"/>
      <c r="E122" s="5"/>
      <c r="F122" s="5"/>
      <c r="G122" s="7"/>
      <c r="H122" s="54">
        <f t="shared" si="10"/>
        <v>27.974994731371257</v>
      </c>
      <c r="I122" s="7">
        <v>-3.06</v>
      </c>
      <c r="J122" s="37"/>
      <c r="K122" s="70">
        <v>1.08</v>
      </c>
      <c r="M122" s="63">
        <v>1537.15625</v>
      </c>
      <c r="N122" s="4">
        <v>4.488</v>
      </c>
      <c r="O122" s="59">
        <f t="shared" si="11"/>
        <v>4.562</v>
      </c>
      <c r="P122" s="54">
        <v>27.43323549424557</v>
      </c>
      <c r="Q122" s="53">
        <f t="shared" si="11"/>
        <v>27.61344834542049</v>
      </c>
      <c r="R122" s="53">
        <v>470.78365385000006</v>
      </c>
      <c r="S122" s="58">
        <v>-2.97</v>
      </c>
      <c r="T122" s="59">
        <f t="shared" si="12"/>
        <v>-2.94</v>
      </c>
      <c r="U122" s="53">
        <v>3.869281049999927</v>
      </c>
      <c r="V122" s="56">
        <v>-0.3451607566889565</v>
      </c>
      <c r="W122" s="58">
        <f t="shared" si="13"/>
        <v>-0.49295762596420484</v>
      </c>
    </row>
    <row r="123" spans="1:23" ht="12.75">
      <c r="A123" s="55">
        <v>237.5</v>
      </c>
      <c r="B123" s="53">
        <v>486.12980769</v>
      </c>
      <c r="C123" s="4">
        <v>4.69</v>
      </c>
      <c r="D123" s="4">
        <v>4.94</v>
      </c>
      <c r="E123" s="6">
        <v>142.59615008336678</v>
      </c>
      <c r="F123" s="6">
        <v>125.3515512221705</v>
      </c>
      <c r="G123" s="54">
        <f aca="true" t="shared" si="16" ref="G123:G128">LN(D123/0.38)/0.09</f>
        <v>28.499437305128186</v>
      </c>
      <c r="H123" s="54">
        <f t="shared" si="10"/>
        <v>28.396143788035875</v>
      </c>
      <c r="I123" s="7">
        <v>-2.86</v>
      </c>
      <c r="J123" s="61">
        <v>-0.09011722809829448</v>
      </c>
      <c r="K123" s="70">
        <v>1.31</v>
      </c>
      <c r="M123" s="63">
        <v>1545.28125</v>
      </c>
      <c r="N123" s="4">
        <v>4.533</v>
      </c>
      <c r="O123" s="59">
        <f t="shared" si="11"/>
        <v>4.613</v>
      </c>
      <c r="P123" s="54">
        <v>27.544088869115754</v>
      </c>
      <c r="Q123" s="53">
        <f t="shared" si="11"/>
        <v>27.732970826507053</v>
      </c>
      <c r="R123" s="53">
        <v>463.1105769200001</v>
      </c>
      <c r="S123" s="58">
        <v>-2.89</v>
      </c>
      <c r="T123" s="59">
        <f t="shared" si="12"/>
        <v>-2.953333333333333</v>
      </c>
      <c r="U123" s="53">
        <v>-57.72549019999997</v>
      </c>
      <c r="V123" s="56">
        <v>-0.6804186378090511</v>
      </c>
      <c r="W123" s="58">
        <f t="shared" si="13"/>
        <v>-0.3935486318045555</v>
      </c>
    </row>
    <row r="124" spans="1:23" ht="12.75">
      <c r="A124" s="55">
        <v>239.5</v>
      </c>
      <c r="B124" s="53">
        <v>478.4567307699999</v>
      </c>
      <c r="C124" s="4">
        <v>4.599</v>
      </c>
      <c r="D124" s="4">
        <v>4.849</v>
      </c>
      <c r="E124" s="6">
        <v>38.41796712170426</v>
      </c>
      <c r="F124" s="6">
        <v>403.46944088694426</v>
      </c>
      <c r="G124" s="54">
        <f t="shared" si="16"/>
        <v>28.292850270943564</v>
      </c>
      <c r="H124" s="54">
        <f t="shared" si="10"/>
        <v>28.51140782216645</v>
      </c>
      <c r="I124" s="7">
        <v>-2.96</v>
      </c>
      <c r="J124" s="61">
        <v>-0.2331561935534242</v>
      </c>
      <c r="K124" s="70">
        <v>1.19</v>
      </c>
      <c r="M124" s="63">
        <v>1557.46875</v>
      </c>
      <c r="N124" s="4">
        <v>4.818</v>
      </c>
      <c r="O124" s="59">
        <f t="shared" si="11"/>
        <v>4.657666666666667</v>
      </c>
      <c r="P124" s="54">
        <v>28.221588116159836</v>
      </c>
      <c r="Q124" s="53">
        <f t="shared" si="11"/>
        <v>27.841935062180365</v>
      </c>
      <c r="R124" s="53">
        <v>455.4375</v>
      </c>
      <c r="S124" s="58">
        <v>-3</v>
      </c>
      <c r="T124" s="59">
        <f t="shared" si="12"/>
        <v>-3.0233333333333334</v>
      </c>
      <c r="U124" s="53">
        <v>-180.91503267999997</v>
      </c>
      <c r="V124" s="56">
        <v>-0.15506650091565882</v>
      </c>
      <c r="W124" s="58">
        <f t="shared" si="13"/>
        <v>-0.3999083397269723</v>
      </c>
    </row>
    <row r="125" spans="1:22" ht="12.75">
      <c r="A125" s="55">
        <v>241.5</v>
      </c>
      <c r="B125" s="53">
        <v>470.78365385000006</v>
      </c>
      <c r="C125" s="4">
        <v>4.799</v>
      </c>
      <c r="D125" s="4">
        <v>5.049</v>
      </c>
      <c r="E125" s="6">
        <v>137.0192053779313</v>
      </c>
      <c r="F125" s="6">
        <v>275.8919607594634</v>
      </c>
      <c r="G125" s="54">
        <f t="shared" si="16"/>
        <v>28.741935890427605</v>
      </c>
      <c r="H125" s="54">
        <f t="shared" si="10"/>
        <v>28.340325129952728</v>
      </c>
      <c r="I125" s="7">
        <v>-2.97</v>
      </c>
      <c r="J125" s="61">
        <v>-0.14959668949424898</v>
      </c>
      <c r="K125" s="70">
        <v>1.19</v>
      </c>
      <c r="M125" s="63">
        <v>1561.53125</v>
      </c>
      <c r="N125" s="4">
        <v>4.622</v>
      </c>
      <c r="O125" s="59">
        <f t="shared" si="11"/>
        <v>4.682333333333333</v>
      </c>
      <c r="P125" s="54">
        <v>27.7601282012655</v>
      </c>
      <c r="Q125" s="53">
        <f t="shared" si="11"/>
        <v>27.901908817717654</v>
      </c>
      <c r="R125" s="53">
        <v>447.7644230799999</v>
      </c>
      <c r="S125" s="58">
        <v>-3.18</v>
      </c>
      <c r="T125" s="59">
        <f t="shared" si="12"/>
        <v>-3.1</v>
      </c>
      <c r="U125" s="53">
        <v>-257.90849673</v>
      </c>
      <c r="V125" s="56">
        <v>-0.36423988045620703</v>
      </c>
    </row>
    <row r="126" spans="1:22" ht="12.75">
      <c r="A126" s="55">
        <v>243.5</v>
      </c>
      <c r="B126" s="53">
        <v>463.1105769200001</v>
      </c>
      <c r="C126" s="4">
        <v>4.467</v>
      </c>
      <c r="D126" s="4">
        <v>4.717</v>
      </c>
      <c r="E126" s="6">
        <v>58.55301475913626</v>
      </c>
      <c r="F126" s="6">
        <v>118.72993876073879</v>
      </c>
      <c r="G126" s="54">
        <f t="shared" si="16"/>
        <v>27.986189228487003</v>
      </c>
      <c r="H126" s="54">
        <f t="shared" si="10"/>
        <v>28.449453625265193</v>
      </c>
      <c r="I126" s="7">
        <v>-2.89</v>
      </c>
      <c r="J126" s="61">
        <v>-0.22704391073187435</v>
      </c>
      <c r="K126" s="70">
        <v>1.14</v>
      </c>
      <c r="M126" s="63">
        <v>1569.65625</v>
      </c>
      <c r="N126" s="4">
        <v>4.607</v>
      </c>
      <c r="O126" s="59">
        <f t="shared" si="11"/>
        <v>4.581666666666666</v>
      </c>
      <c r="P126" s="54">
        <v>27.72401013572762</v>
      </c>
      <c r="Q126" s="53">
        <f t="shared" si="11"/>
        <v>27.662159714364822</v>
      </c>
      <c r="R126" s="53">
        <v>440.09134614999994</v>
      </c>
      <c r="S126" s="58">
        <v>-3.12</v>
      </c>
      <c r="T126" s="59">
        <f t="shared" si="12"/>
        <v>-3.233333333333334</v>
      </c>
      <c r="U126" s="53">
        <v>-304.10457515999997</v>
      </c>
      <c r="V126" s="58"/>
    </row>
    <row r="127" spans="1:21" ht="12.75">
      <c r="A127" s="55">
        <v>245.5</v>
      </c>
      <c r="B127" s="53">
        <v>455.4375</v>
      </c>
      <c r="C127" s="4">
        <v>4.744</v>
      </c>
      <c r="D127" s="4">
        <v>4.994</v>
      </c>
      <c r="E127" s="6">
        <v>145.56875275941118</v>
      </c>
      <c r="F127" s="6">
        <v>214.1541109015992</v>
      </c>
      <c r="G127" s="54">
        <f t="shared" si="16"/>
        <v>28.620235756880966</v>
      </c>
      <c r="H127" s="54">
        <f t="shared" si="10"/>
        <v>28.30204913343195</v>
      </c>
      <c r="I127" s="7">
        <v>-3</v>
      </c>
      <c r="J127" s="61">
        <v>-0.20495088398313177</v>
      </c>
      <c r="K127" s="70">
        <v>1.32</v>
      </c>
      <c r="M127" s="63">
        <v>1577.78125</v>
      </c>
      <c r="N127" s="4">
        <v>4.516</v>
      </c>
      <c r="O127" s="59">
        <f t="shared" si="11"/>
        <v>4.553666666666667</v>
      </c>
      <c r="P127" s="54">
        <v>27.502340806101344</v>
      </c>
      <c r="Q127" s="53">
        <f t="shared" si="11"/>
        <v>27.594229619940602</v>
      </c>
      <c r="R127" s="53">
        <v>432.4182692300001</v>
      </c>
      <c r="S127" s="58">
        <v>-3.4</v>
      </c>
      <c r="T127" s="59">
        <f t="shared" si="12"/>
        <v>-3.1466666666666665</v>
      </c>
      <c r="U127" s="7"/>
    </row>
    <row r="128" spans="1:22" ht="12.75">
      <c r="A128" s="55">
        <v>247.5</v>
      </c>
      <c r="B128" s="53">
        <v>447.7644230799999</v>
      </c>
      <c r="C128" s="4">
        <v>4.602</v>
      </c>
      <c r="D128" s="4">
        <v>4.852</v>
      </c>
      <c r="E128" s="6">
        <v>134.71303733137688</v>
      </c>
      <c r="F128" s="6">
        <v>1609.9249689216772</v>
      </c>
      <c r="G128" s="54">
        <f t="shared" si="16"/>
        <v>28.299722414927885</v>
      </c>
      <c r="H128" s="54">
        <f t="shared" si="10"/>
        <v>28.459979085904425</v>
      </c>
      <c r="I128" s="7">
        <v>-3.18</v>
      </c>
      <c r="J128" s="61">
        <v>-0.4517244968900238</v>
      </c>
      <c r="K128" s="70">
        <v>1.14</v>
      </c>
      <c r="M128" s="63">
        <v>1581.84375</v>
      </c>
      <c r="N128" s="4">
        <v>4.538</v>
      </c>
      <c r="O128" s="59">
        <f t="shared" si="11"/>
        <v>4.667000000000001</v>
      </c>
      <c r="P128" s="54">
        <v>27.556337917992842</v>
      </c>
      <c r="Q128" s="53">
        <f t="shared" si="11"/>
        <v>27.85794979139168</v>
      </c>
      <c r="R128" s="53">
        <v>424.74519231</v>
      </c>
      <c r="S128" s="58">
        <v>-2.92</v>
      </c>
      <c r="T128" s="59">
        <f t="shared" si="12"/>
        <v>-3.126666666666667</v>
      </c>
      <c r="U128" s="7"/>
      <c r="V128" s="58"/>
    </row>
    <row r="129" spans="1:22" ht="12.75">
      <c r="A129" s="55">
        <v>249.5</v>
      </c>
      <c r="B129" s="53">
        <v>440.09134614999994</v>
      </c>
      <c r="C129" s="5"/>
      <c r="D129" s="5"/>
      <c r="E129" s="5"/>
      <c r="F129" s="5"/>
      <c r="G129" s="7"/>
      <c r="H129" s="54">
        <f t="shared" si="10"/>
        <v>27.829218214271624</v>
      </c>
      <c r="I129" s="7">
        <v>-3.12</v>
      </c>
      <c r="J129" s="37"/>
      <c r="K129" s="70">
        <v>1.14</v>
      </c>
      <c r="M129" s="63">
        <v>1606.21933333</v>
      </c>
      <c r="N129" s="4">
        <v>4.947</v>
      </c>
      <c r="O129" s="59">
        <f t="shared" si="11"/>
        <v>4.835999999999999</v>
      </c>
      <c r="P129" s="54">
        <v>28.515170650080858</v>
      </c>
      <c r="Q129" s="53">
        <f t="shared" si="11"/>
        <v>28.25202652650462</v>
      </c>
      <c r="R129" s="53">
        <v>417.07211538</v>
      </c>
      <c r="S129" s="58">
        <v>-3.06</v>
      </c>
      <c r="T129" s="59">
        <f t="shared" si="12"/>
        <v>-2.9933333333333336</v>
      </c>
      <c r="U129" s="7"/>
      <c r="V129" s="58"/>
    </row>
    <row r="130" spans="1:22" ht="12.75">
      <c r="A130" s="55">
        <v>251.5</v>
      </c>
      <c r="B130" s="53">
        <v>432.4182692300001</v>
      </c>
      <c r="C130" s="4">
        <v>4.208</v>
      </c>
      <c r="D130" s="4">
        <v>4.458</v>
      </c>
      <c r="E130" s="6">
        <v>105.4428464668668</v>
      </c>
      <c r="F130" s="6">
        <v>118.9049941405097</v>
      </c>
      <c r="G130" s="54">
        <f>LN(D130/0.38)/0.09</f>
        <v>27.358714013615362</v>
      </c>
      <c r="H130" s="54">
        <f t="shared" si="10"/>
        <v>28.09416463940991</v>
      </c>
      <c r="I130" s="7">
        <v>-3.4</v>
      </c>
      <c r="J130" s="61">
        <v>-0.8677679138301331</v>
      </c>
      <c r="K130" s="70">
        <v>1</v>
      </c>
      <c r="M130" s="63">
        <v>1610.282</v>
      </c>
      <c r="N130" s="4">
        <v>5.023</v>
      </c>
      <c r="O130" s="59">
        <f t="shared" si="11"/>
        <v>4.997333333333333</v>
      </c>
      <c r="P130" s="54">
        <v>28.68457101144015</v>
      </c>
      <c r="Q130" s="53">
        <f t="shared" si="11"/>
        <v>28.62736680197774</v>
      </c>
      <c r="R130" s="53">
        <v>401.72596154000007</v>
      </c>
      <c r="S130" s="58">
        <v>-3</v>
      </c>
      <c r="T130" s="59">
        <f t="shared" si="12"/>
        <v>-3.11</v>
      </c>
      <c r="U130" s="7"/>
      <c r="V130" s="58"/>
    </row>
    <row r="131" spans="1:22" ht="12.75">
      <c r="A131" s="55">
        <v>253.5</v>
      </c>
      <c r="B131" s="53">
        <v>424.74519231</v>
      </c>
      <c r="C131" s="4">
        <v>4.839</v>
      </c>
      <c r="D131" s="4">
        <v>5.089</v>
      </c>
      <c r="E131" s="6">
        <v>83.10812244226105</v>
      </c>
      <c r="F131" s="6">
        <v>30.446397258742447</v>
      </c>
      <c r="G131" s="54">
        <f>LN(D131/0.38)/0.09</f>
        <v>28.82961526520446</v>
      </c>
      <c r="H131" s="54">
        <f t="shared" si="10"/>
        <v>28.147385636992606</v>
      </c>
      <c r="I131" s="7">
        <v>-2.92</v>
      </c>
      <c r="J131" s="61">
        <v>-0.08133015308240421</v>
      </c>
      <c r="K131" s="70">
        <v>1.21</v>
      </c>
      <c r="M131" s="63">
        <v>1614.34466667</v>
      </c>
      <c r="N131" s="4">
        <v>5.022</v>
      </c>
      <c r="O131" s="59">
        <f t="shared" si="11"/>
        <v>4.986666666666667</v>
      </c>
      <c r="P131" s="54">
        <v>28.68235874441221</v>
      </c>
      <c r="Q131" s="53">
        <f t="shared" si="11"/>
        <v>28.603331325509433</v>
      </c>
      <c r="R131" s="53">
        <v>394.05288462</v>
      </c>
      <c r="S131" s="58">
        <v>-3.27</v>
      </c>
      <c r="T131" s="59">
        <f t="shared" si="12"/>
        <v>-3.1966666666666668</v>
      </c>
      <c r="U131" s="7"/>
      <c r="V131" s="58"/>
    </row>
    <row r="132" spans="1:22" ht="12.75">
      <c r="A132" s="55">
        <v>255.5</v>
      </c>
      <c r="B132" s="53">
        <v>417.07211538</v>
      </c>
      <c r="C132" s="4">
        <v>4.582</v>
      </c>
      <c r="D132" s="4">
        <v>4.832</v>
      </c>
      <c r="E132" s="6">
        <v>70.4205257010909</v>
      </c>
      <c r="F132" s="6">
        <v>64.39107233419344</v>
      </c>
      <c r="G132" s="54">
        <f>LN(D132/0.38)/0.09</f>
        <v>28.253827632157993</v>
      </c>
      <c r="H132" s="54">
        <f t="shared" si="10"/>
        <v>28.445756843173484</v>
      </c>
      <c r="I132" s="7">
        <v>-3.06</v>
      </c>
      <c r="J132" s="61">
        <v>-0.34128590996708463</v>
      </c>
      <c r="K132" s="70">
        <v>1.19</v>
      </c>
      <c r="M132" s="63">
        <v>1618.40733333</v>
      </c>
      <c r="N132" s="4">
        <v>4.915</v>
      </c>
      <c r="O132" s="59">
        <f t="shared" si="11"/>
        <v>4.7780000000000005</v>
      </c>
      <c r="P132" s="54">
        <v>28.44306422067595</v>
      </c>
      <c r="Q132" s="53">
        <f t="shared" si="11"/>
        <v>28.110350308586344</v>
      </c>
      <c r="R132" s="53">
        <v>386.37980769</v>
      </c>
      <c r="S132" s="58">
        <v>-3.32</v>
      </c>
      <c r="T132" s="59">
        <f t="shared" si="12"/>
        <v>-3.1799999999999997</v>
      </c>
      <c r="U132" s="7"/>
      <c r="V132" s="58"/>
    </row>
    <row r="133" spans="1:21" ht="12.75">
      <c r="A133" s="55">
        <v>259.5</v>
      </c>
      <c r="B133" s="53">
        <v>401.72596154000007</v>
      </c>
      <c r="C133" s="4">
        <v>4.582</v>
      </c>
      <c r="D133" s="4">
        <v>4.832</v>
      </c>
      <c r="E133" s="6">
        <v>56.5960690436692</v>
      </c>
      <c r="F133" s="6">
        <v>184.2326724253967</v>
      </c>
      <c r="G133" s="54">
        <f>LN(D133/0.38)/0.09</f>
        <v>28.253827632157993</v>
      </c>
      <c r="H133" s="54">
        <f t="shared" si="10"/>
        <v>28.253827632157993</v>
      </c>
      <c r="I133" s="7">
        <v>-3</v>
      </c>
      <c r="J133" s="61">
        <v>-0.2812859099670846</v>
      </c>
      <c r="K133" s="70">
        <v>1.25</v>
      </c>
      <c r="M133" s="63">
        <v>1622.47</v>
      </c>
      <c r="N133" s="4">
        <v>4.397</v>
      </c>
      <c r="P133" s="54">
        <v>27.205627960670874</v>
      </c>
      <c r="R133" s="53">
        <v>378.7067307699999</v>
      </c>
      <c r="S133" s="58">
        <v>-2.95</v>
      </c>
      <c r="T133" s="59">
        <f t="shared" si="12"/>
        <v>-3.0966666666666662</v>
      </c>
      <c r="U133" s="7"/>
    </row>
    <row r="134" spans="1:22" ht="12.75">
      <c r="A134" s="55">
        <v>261.5</v>
      </c>
      <c r="B134" s="53">
        <v>394.05288462</v>
      </c>
      <c r="C134" s="5"/>
      <c r="D134" s="5"/>
      <c r="E134" s="5"/>
      <c r="F134" s="5"/>
      <c r="G134" s="7"/>
      <c r="H134" s="54">
        <f t="shared" si="10"/>
        <v>28.396838593160687</v>
      </c>
      <c r="I134" s="7">
        <v>-3.27</v>
      </c>
      <c r="J134" s="37"/>
      <c r="K134" s="70">
        <v>1.16</v>
      </c>
      <c r="M134" s="36"/>
      <c r="N134" s="5"/>
      <c r="O134" s="58"/>
      <c r="P134" s="7"/>
      <c r="Q134" s="7"/>
      <c r="R134" s="53">
        <v>371.03365385000006</v>
      </c>
      <c r="S134" s="58">
        <v>-3.02</v>
      </c>
      <c r="T134" s="59">
        <f t="shared" si="12"/>
        <v>-3.016666666666667</v>
      </c>
      <c r="U134" s="7"/>
      <c r="V134" s="58"/>
    </row>
    <row r="135" spans="1:22" ht="12.75">
      <c r="A135" s="55">
        <v>263.5</v>
      </c>
      <c r="B135" s="53">
        <v>386.37980769</v>
      </c>
      <c r="C135" s="4">
        <v>4.708</v>
      </c>
      <c r="D135" s="4">
        <v>4.958</v>
      </c>
      <c r="E135" s="6">
        <v>99.4610146105392</v>
      </c>
      <c r="F135" s="6">
        <v>263.6582292508145</v>
      </c>
      <c r="G135" s="54">
        <f>LN(D135/0.38)/0.09</f>
        <v>28.539849554163382</v>
      </c>
      <c r="H135" s="54">
        <f aca="true" t="shared" si="17" ref="H135:H173">AVERAGE(G134:G136)</f>
        <v>28.62325952183685</v>
      </c>
      <c r="I135" s="7">
        <v>-3.32</v>
      </c>
      <c r="J135" s="61">
        <v>-0.541698009549295</v>
      </c>
      <c r="K135" s="70">
        <v>1.1</v>
      </c>
      <c r="M135" s="36"/>
      <c r="N135" s="5"/>
      <c r="O135" s="58"/>
      <c r="P135" s="7"/>
      <c r="Q135" s="7"/>
      <c r="R135" s="53">
        <v>355.6875</v>
      </c>
      <c r="S135" s="58">
        <v>-3.08</v>
      </c>
      <c r="T135" s="59">
        <f t="shared" si="12"/>
        <v>-3.0066666666666664</v>
      </c>
      <c r="U135" s="7"/>
      <c r="V135" s="58"/>
    </row>
    <row r="136" spans="1:22" ht="12.75">
      <c r="A136" s="55">
        <v>265.5</v>
      </c>
      <c r="B136" s="53">
        <v>378.7067307699999</v>
      </c>
      <c r="C136" s="4">
        <v>4.783</v>
      </c>
      <c r="D136" s="4">
        <v>5.033</v>
      </c>
      <c r="E136" s="6">
        <v>99.02215508847857</v>
      </c>
      <c r="F136" s="6">
        <v>66.20516415359285</v>
      </c>
      <c r="G136" s="54">
        <f>LN(D136/0.38)/0.09</f>
        <v>28.70666948951032</v>
      </c>
      <c r="H136" s="54">
        <f t="shared" si="17"/>
        <v>28.694227484768515</v>
      </c>
      <c r="I136" s="7">
        <v>-2.95</v>
      </c>
      <c r="J136" s="61">
        <v>-0.13694385635201706</v>
      </c>
      <c r="K136" s="70">
        <v>1.42</v>
      </c>
      <c r="M136" s="36"/>
      <c r="N136" s="5"/>
      <c r="O136" s="58"/>
      <c r="P136" s="7"/>
      <c r="Q136" s="7"/>
      <c r="R136" s="53">
        <v>348.0144230799999</v>
      </c>
      <c r="S136" s="58">
        <v>-2.92</v>
      </c>
      <c r="T136" s="59">
        <f aca="true" t="shared" si="18" ref="T136:T164">AVERAGE(S135:S137)</f>
        <v>-3.063333333333333</v>
      </c>
      <c r="U136" s="7"/>
      <c r="V136" s="58"/>
    </row>
    <row r="137" spans="1:22" ht="12.75">
      <c r="A137" s="55">
        <v>267.5</v>
      </c>
      <c r="B137" s="53">
        <v>371.03365385000006</v>
      </c>
      <c r="C137" s="4">
        <v>4.842</v>
      </c>
      <c r="D137" s="4">
        <v>5.092</v>
      </c>
      <c r="E137" s="6">
        <v>60.018450341397674</v>
      </c>
      <c r="F137" s="6">
        <v>134.82671981052243</v>
      </c>
      <c r="G137" s="54">
        <f>LN(D137/0.38)/0.09</f>
        <v>28.83616341063184</v>
      </c>
      <c r="H137" s="54">
        <f t="shared" si="17"/>
        <v>28.77141645007108</v>
      </c>
      <c r="I137" s="7">
        <v>-3.02</v>
      </c>
      <c r="J137" s="61">
        <v>-0.1799659561183663</v>
      </c>
      <c r="K137" s="70">
        <v>0.97</v>
      </c>
      <c r="M137" s="36"/>
      <c r="N137" s="5"/>
      <c r="O137" s="58"/>
      <c r="P137" s="7"/>
      <c r="Q137" s="7"/>
      <c r="R137" s="53">
        <v>340.34134614999994</v>
      </c>
      <c r="S137" s="58">
        <v>-3.19</v>
      </c>
      <c r="T137" s="59">
        <f t="shared" si="18"/>
        <v>-3.0533333333333332</v>
      </c>
      <c r="U137" s="7"/>
      <c r="V137" s="58"/>
    </row>
    <row r="138" spans="1:22" ht="12.75">
      <c r="A138" s="55">
        <v>271.5</v>
      </c>
      <c r="B138" s="53">
        <v>355.6875</v>
      </c>
      <c r="C138" s="5"/>
      <c r="D138" s="5"/>
      <c r="E138" s="5"/>
      <c r="F138" s="5"/>
      <c r="G138" s="7"/>
      <c r="H138" s="54">
        <f t="shared" si="17"/>
        <v>28.83616341063184</v>
      </c>
      <c r="I138" s="7">
        <v>-3.08</v>
      </c>
      <c r="J138" s="37"/>
      <c r="K138" s="70">
        <v>1.21</v>
      </c>
      <c r="M138" s="36"/>
      <c r="N138" s="5"/>
      <c r="O138" s="58"/>
      <c r="P138" s="7"/>
      <c r="Q138" s="7"/>
      <c r="R138" s="53">
        <v>332.6682692300001</v>
      </c>
      <c r="S138" s="58">
        <v>-3.05</v>
      </c>
      <c r="T138" s="59">
        <f t="shared" si="18"/>
        <v>-3.126666666666667</v>
      </c>
      <c r="U138" s="7"/>
      <c r="V138" s="58"/>
    </row>
    <row r="139" spans="1:22" ht="12.75">
      <c r="A139" s="55">
        <v>273.5</v>
      </c>
      <c r="B139" s="53">
        <v>348.0144230799999</v>
      </c>
      <c r="C139" s="5"/>
      <c r="D139" s="5"/>
      <c r="E139" s="5"/>
      <c r="F139" s="5"/>
      <c r="G139" s="7"/>
      <c r="H139" s="54">
        <f t="shared" si="17"/>
        <v>28.288266479166055</v>
      </c>
      <c r="I139" s="7">
        <v>-2.92</v>
      </c>
      <c r="J139" s="37"/>
      <c r="K139" s="70">
        <v>1.1</v>
      </c>
      <c r="M139" s="36"/>
      <c r="N139" s="5"/>
      <c r="O139" s="58"/>
      <c r="P139" s="7"/>
      <c r="Q139" s="7"/>
      <c r="R139" s="53">
        <v>324.99519231</v>
      </c>
      <c r="S139" s="58">
        <v>-3.14</v>
      </c>
      <c r="T139" s="59">
        <f t="shared" si="18"/>
        <v>-3.09</v>
      </c>
      <c r="U139" s="7"/>
      <c r="V139" s="58"/>
    </row>
    <row r="140" spans="1:22" ht="12.75">
      <c r="A140" s="55">
        <v>275.5</v>
      </c>
      <c r="B140" s="53">
        <v>340.34134614999994</v>
      </c>
      <c r="C140" s="4">
        <v>4.597</v>
      </c>
      <c r="D140" s="4">
        <v>4.847</v>
      </c>
      <c r="E140" s="6">
        <v>45.69941651710326</v>
      </c>
      <c r="F140" s="6">
        <v>4176.8387113101535</v>
      </c>
      <c r="G140" s="54">
        <f aca="true" t="shared" si="19" ref="G140:G155">LN(D140/0.38)/0.09</f>
        <v>28.288266479166055</v>
      </c>
      <c r="H140" s="54">
        <f t="shared" si="17"/>
        <v>28.643445881620544</v>
      </c>
      <c r="I140" s="7">
        <v>-3.19</v>
      </c>
      <c r="J140" s="61">
        <v>-0.4641111501737385</v>
      </c>
      <c r="K140" s="70">
        <v>0.97</v>
      </c>
      <c r="M140" s="36"/>
      <c r="N140" s="5"/>
      <c r="O140" s="58"/>
      <c r="P140" s="7"/>
      <c r="Q140" s="7"/>
      <c r="R140" s="53">
        <v>317.32211538</v>
      </c>
      <c r="S140" s="58">
        <v>-3.08</v>
      </c>
      <c r="T140" s="59">
        <f t="shared" si="18"/>
        <v>-3.11</v>
      </c>
      <c r="U140" s="7"/>
      <c r="V140" s="58"/>
    </row>
    <row r="141" spans="1:22" ht="12.75">
      <c r="A141" s="55">
        <v>277.5</v>
      </c>
      <c r="B141" s="53">
        <v>332.6682692300001</v>
      </c>
      <c r="C141" s="4">
        <v>4.917</v>
      </c>
      <c r="D141" s="4">
        <v>5.167</v>
      </c>
      <c r="E141" s="6">
        <v>158.84468928525848</v>
      </c>
      <c r="F141" s="6">
        <v>508.8272883781174</v>
      </c>
      <c r="G141" s="54">
        <f t="shared" si="19"/>
        <v>28.998625284075036</v>
      </c>
      <c r="H141" s="54">
        <f t="shared" si="17"/>
        <v>28.786842414740235</v>
      </c>
      <c r="I141" s="7">
        <v>-3.05</v>
      </c>
      <c r="J141" s="61">
        <v>-0.17611973248436724</v>
      </c>
      <c r="K141" s="70">
        <v>1.37</v>
      </c>
      <c r="M141" s="36"/>
      <c r="N141" s="5"/>
      <c r="O141" s="58"/>
      <c r="P141" s="7"/>
      <c r="Q141" s="7"/>
      <c r="R141" s="53">
        <v>294.30288462</v>
      </c>
      <c r="S141" s="58">
        <v>-3.11</v>
      </c>
      <c r="T141" s="59">
        <f t="shared" si="18"/>
        <v>-3.0766666666666667</v>
      </c>
      <c r="U141" s="7"/>
      <c r="V141" s="58"/>
    </row>
    <row r="142" spans="1:22" ht="12.75">
      <c r="A142" s="55">
        <v>279.5</v>
      </c>
      <c r="B142" s="53">
        <v>324.99519231</v>
      </c>
      <c r="C142" s="4">
        <v>4.952</v>
      </c>
      <c r="D142" s="4">
        <v>5.202</v>
      </c>
      <c r="E142" s="6">
        <v>168.76634282475618</v>
      </c>
      <c r="F142" s="6">
        <v>198.23573701746722</v>
      </c>
      <c r="G142" s="54">
        <f t="shared" si="19"/>
        <v>29.073635480979615</v>
      </c>
      <c r="H142" s="54">
        <f t="shared" si="17"/>
        <v>28.842960211112835</v>
      </c>
      <c r="I142" s="7">
        <v>-3.14</v>
      </c>
      <c r="J142" s="61">
        <v>-0.2504926081292468</v>
      </c>
      <c r="K142" s="70">
        <v>0.94</v>
      </c>
      <c r="M142" s="36"/>
      <c r="N142" s="5"/>
      <c r="O142" s="58"/>
      <c r="P142" s="7"/>
      <c r="Q142" s="7"/>
      <c r="R142" s="53">
        <v>278.9567307699999</v>
      </c>
      <c r="S142" s="58">
        <v>-3.04</v>
      </c>
      <c r="T142" s="59">
        <f t="shared" si="18"/>
        <v>-2.9800000000000004</v>
      </c>
      <c r="U142" s="7"/>
      <c r="V142" s="58"/>
    </row>
    <row r="143" spans="1:22" ht="12.75">
      <c r="A143" s="55">
        <v>281.5</v>
      </c>
      <c r="B143" s="53">
        <v>317.32211538</v>
      </c>
      <c r="C143" s="4">
        <v>4.671</v>
      </c>
      <c r="D143" s="4">
        <v>4.921</v>
      </c>
      <c r="E143" s="6">
        <v>81.76639959818687</v>
      </c>
      <c r="F143" s="6">
        <v>75.59435415985911</v>
      </c>
      <c r="G143" s="54">
        <f t="shared" si="19"/>
        <v>28.456619868283855</v>
      </c>
      <c r="H143" s="54">
        <f t="shared" si="17"/>
        <v>28.69526038960205</v>
      </c>
      <c r="I143" s="7">
        <v>-3.08</v>
      </c>
      <c r="J143" s="61">
        <v>-0.3190375274408632</v>
      </c>
      <c r="K143" s="70">
        <v>1.47</v>
      </c>
      <c r="M143" s="36"/>
      <c r="N143" s="5"/>
      <c r="O143" s="58"/>
      <c r="P143" s="7"/>
      <c r="Q143" s="7"/>
      <c r="R143" s="53">
        <v>263.6105769200001</v>
      </c>
      <c r="S143" s="58">
        <v>-2.79</v>
      </c>
      <c r="T143" s="59">
        <f t="shared" si="18"/>
        <v>-2.8533333333333335</v>
      </c>
      <c r="U143" s="7"/>
      <c r="V143" s="58"/>
    </row>
    <row r="144" spans="1:22" ht="12.75">
      <c r="A144" s="55">
        <v>287.5</v>
      </c>
      <c r="B144" s="53">
        <v>294.30288462</v>
      </c>
      <c r="C144" s="4">
        <v>4.715</v>
      </c>
      <c r="D144" s="4">
        <v>4.965</v>
      </c>
      <c r="E144" s="6">
        <v>71.42247356076437</v>
      </c>
      <c r="F144" s="6">
        <v>97.05597583783253</v>
      </c>
      <c r="G144" s="54">
        <f t="shared" si="19"/>
        <v>28.555525819542684</v>
      </c>
      <c r="H144" s="54">
        <f t="shared" si="17"/>
        <v>28.226848583624193</v>
      </c>
      <c r="I144" s="7">
        <v>-3.11</v>
      </c>
      <c r="J144" s="61">
        <v>-0.3284321209286074</v>
      </c>
      <c r="K144" s="70">
        <v>0.91</v>
      </c>
      <c r="M144" s="36"/>
      <c r="N144" s="5"/>
      <c r="O144" s="58"/>
      <c r="P144" s="7"/>
      <c r="Q144" s="7"/>
      <c r="R144" s="53">
        <v>248.26442307999991</v>
      </c>
      <c r="S144" s="58">
        <v>-2.73</v>
      </c>
      <c r="T144" s="59">
        <f t="shared" si="18"/>
        <v>-2.89</v>
      </c>
      <c r="U144" s="7"/>
      <c r="V144" s="58"/>
    </row>
    <row r="145" spans="1:22" ht="12.75">
      <c r="A145" s="55">
        <v>291.5</v>
      </c>
      <c r="B145" s="53">
        <v>278.9567307699999</v>
      </c>
      <c r="C145" s="4">
        <v>4.334</v>
      </c>
      <c r="D145" s="4">
        <v>4.584</v>
      </c>
      <c r="E145" s="6">
        <v>43.56991977802944</v>
      </c>
      <c r="F145" s="6">
        <v>46.00712553421022</v>
      </c>
      <c r="G145" s="54">
        <f t="shared" si="19"/>
        <v>27.668400063046047</v>
      </c>
      <c r="H145" s="54">
        <f t="shared" si="17"/>
        <v>28.3519080972486</v>
      </c>
      <c r="I145" s="7">
        <v>-3.04</v>
      </c>
      <c r="J145" s="61">
        <v>-0.44324998686540673</v>
      </c>
      <c r="K145" s="70">
        <v>1.1</v>
      </c>
      <c r="M145" s="36"/>
      <c r="N145" s="5"/>
      <c r="O145" s="58"/>
      <c r="P145" s="7"/>
      <c r="Q145" s="7"/>
      <c r="R145" s="53">
        <v>232.91826923000008</v>
      </c>
      <c r="S145" s="58">
        <v>-3.15</v>
      </c>
      <c r="T145" s="59">
        <f t="shared" si="18"/>
        <v>-2.953333333333333</v>
      </c>
      <c r="U145" s="7"/>
      <c r="V145" s="58"/>
    </row>
    <row r="146" spans="1:22" ht="12.75">
      <c r="A146" s="55">
        <v>293.5</v>
      </c>
      <c r="B146" s="53">
        <v>271.28365385000006</v>
      </c>
      <c r="C146" s="4">
        <v>4.84</v>
      </c>
      <c r="D146" s="4">
        <v>5.09</v>
      </c>
      <c r="E146" s="6">
        <v>136.38833673444023</v>
      </c>
      <c r="F146" s="6">
        <v>75.8475230707313</v>
      </c>
      <c r="G146" s="54">
        <f t="shared" si="19"/>
        <v>28.831798409157077</v>
      </c>
      <c r="H146" s="54">
        <f t="shared" si="17"/>
        <v>28.348176405543786</v>
      </c>
      <c r="I146" s="7"/>
      <c r="M146" s="36"/>
      <c r="N146" s="5"/>
      <c r="O146" s="58"/>
      <c r="P146" s="7"/>
      <c r="Q146" s="7"/>
      <c r="R146" s="53">
        <v>204.05228757999998</v>
      </c>
      <c r="S146" s="58">
        <v>-2.98</v>
      </c>
      <c r="T146" s="59">
        <f t="shared" si="18"/>
        <v>-3.0766666666666667</v>
      </c>
      <c r="U146" s="7"/>
      <c r="V146" s="58"/>
    </row>
    <row r="147" spans="1:21" ht="12.75">
      <c r="A147" s="55">
        <v>295.5</v>
      </c>
      <c r="B147" s="53">
        <v>263.6105769200001</v>
      </c>
      <c r="C147" s="4">
        <v>4.71</v>
      </c>
      <c r="D147" s="4">
        <v>4.96</v>
      </c>
      <c r="E147" s="6">
        <v>98.3447046618074</v>
      </c>
      <c r="F147" s="6">
        <v>162.90048988402395</v>
      </c>
      <c r="G147" s="54">
        <f t="shared" si="19"/>
        <v>28.544330744428244</v>
      </c>
      <c r="H147" s="54">
        <f t="shared" si="17"/>
        <v>28.67434386331099</v>
      </c>
      <c r="I147" s="7">
        <v>-2.79</v>
      </c>
      <c r="J147" s="61">
        <v>-0.01076442824411572</v>
      </c>
      <c r="K147" s="70">
        <v>0.97</v>
      </c>
      <c r="M147" s="36"/>
      <c r="N147" s="5"/>
      <c r="O147" s="58"/>
      <c r="P147" s="7"/>
      <c r="Q147" s="7"/>
      <c r="R147" s="53">
        <v>188.65359476999993</v>
      </c>
      <c r="S147" s="58">
        <v>-3.1</v>
      </c>
      <c r="T147" s="59">
        <f t="shared" si="18"/>
        <v>-3.02</v>
      </c>
      <c r="U147" s="7"/>
    </row>
    <row r="148" spans="1:22" ht="12.75">
      <c r="A148" s="55">
        <v>297.5</v>
      </c>
      <c r="B148" s="53">
        <v>255.9375</v>
      </c>
      <c r="C148" s="4">
        <v>4.756</v>
      </c>
      <c r="D148" s="4">
        <v>5.006</v>
      </c>
      <c r="E148" s="6">
        <v>66.37792300535587</v>
      </c>
      <c r="F148" s="6">
        <v>105.66352458614251</v>
      </c>
      <c r="G148" s="54">
        <f t="shared" si="19"/>
        <v>28.646902436347645</v>
      </c>
      <c r="H148" s="54">
        <f t="shared" si="17"/>
        <v>28.463245221349784</v>
      </c>
      <c r="I148" s="7"/>
      <c r="M148" s="36"/>
      <c r="N148" s="5"/>
      <c r="O148" s="58"/>
      <c r="P148" s="7"/>
      <c r="Q148" s="7"/>
      <c r="R148" s="53">
        <v>173.2549019600001</v>
      </c>
      <c r="S148" s="58">
        <v>-2.98</v>
      </c>
      <c r="T148" s="59">
        <f t="shared" si="18"/>
        <v>-3.0666666666666664</v>
      </c>
      <c r="U148" s="7"/>
      <c r="V148" s="58"/>
    </row>
    <row r="149" spans="1:22" ht="12.75">
      <c r="A149" s="55">
        <v>299.5</v>
      </c>
      <c r="B149" s="53">
        <v>248.26442307999991</v>
      </c>
      <c r="C149" s="4">
        <v>4.558</v>
      </c>
      <c r="D149" s="4">
        <v>4.808</v>
      </c>
      <c r="E149" s="6">
        <v>86.06510233423846</v>
      </c>
      <c r="F149" s="6">
        <v>4779.12418124865</v>
      </c>
      <c r="G149" s="54">
        <f t="shared" si="19"/>
        <v>28.19850248327347</v>
      </c>
      <c r="H149" s="54">
        <f t="shared" si="17"/>
        <v>28.504826934660098</v>
      </c>
      <c r="I149" s="7">
        <v>-2.73</v>
      </c>
      <c r="J149" s="61">
        <v>-0.02281198265136053</v>
      </c>
      <c r="K149" s="70">
        <v>1.26</v>
      </c>
      <c r="M149" s="36"/>
      <c r="N149" s="5"/>
      <c r="O149" s="58"/>
      <c r="P149" s="7"/>
      <c r="Q149" s="7"/>
      <c r="R149" s="53">
        <v>127.05882352999993</v>
      </c>
      <c r="S149" s="58">
        <v>-3.12</v>
      </c>
      <c r="T149" s="59">
        <f t="shared" si="18"/>
        <v>-3.043333333333333</v>
      </c>
      <c r="U149" s="7"/>
      <c r="V149" s="58"/>
    </row>
    <row r="150" spans="1:22" ht="12.75">
      <c r="A150" s="55">
        <v>301.5</v>
      </c>
      <c r="B150" s="53">
        <v>240.59134614999994</v>
      </c>
      <c r="C150" s="4">
        <v>4.766</v>
      </c>
      <c r="D150" s="4">
        <v>5.016</v>
      </c>
      <c r="E150" s="6">
        <v>84.22100115536755</v>
      </c>
      <c r="F150" s="6">
        <v>577.645717766665</v>
      </c>
      <c r="G150" s="54">
        <f t="shared" si="19"/>
        <v>28.66907588435917</v>
      </c>
      <c r="H150" s="54">
        <f t="shared" si="17"/>
        <v>28.526220761182106</v>
      </c>
      <c r="I150" s="7"/>
      <c r="M150" s="36"/>
      <c r="N150" s="5"/>
      <c r="O150" s="58"/>
      <c r="P150" s="7"/>
      <c r="Q150" s="7"/>
      <c r="R150" s="53">
        <v>111.6601307200001</v>
      </c>
      <c r="S150" s="58">
        <v>-3.03</v>
      </c>
      <c r="T150" s="59">
        <f t="shared" si="18"/>
        <v>-3.063333333333334</v>
      </c>
      <c r="U150" s="7"/>
      <c r="V150" s="58"/>
    </row>
    <row r="151" spans="1:22" ht="12.75">
      <c r="A151" s="55">
        <v>303.5</v>
      </c>
      <c r="B151" s="53">
        <v>232.91826923000008</v>
      </c>
      <c r="C151" s="4">
        <v>4.785</v>
      </c>
      <c r="D151" s="4">
        <v>5.035</v>
      </c>
      <c r="E151" s="6">
        <v>64.14632431944584</v>
      </c>
      <c r="F151" s="6">
        <v>57.68243393052568</v>
      </c>
      <c r="G151" s="54">
        <f t="shared" si="19"/>
        <v>28.71108391591368</v>
      </c>
      <c r="H151" s="54">
        <f t="shared" si="17"/>
        <v>28.476589148080322</v>
      </c>
      <c r="I151" s="7">
        <v>-3.15</v>
      </c>
      <c r="J151" s="61">
        <v>-0.33602418418464997</v>
      </c>
      <c r="K151" s="70">
        <v>1.02</v>
      </c>
      <c r="M151" s="36"/>
      <c r="N151" s="5"/>
      <c r="O151" s="58"/>
      <c r="P151" s="7"/>
      <c r="Q151" s="7"/>
      <c r="R151" s="53">
        <v>96.26143791000004</v>
      </c>
      <c r="S151" s="58">
        <v>-3.04</v>
      </c>
      <c r="T151" s="59">
        <f t="shared" si="18"/>
        <v>-3.0700000000000003</v>
      </c>
      <c r="U151" s="7"/>
      <c r="V151" s="58"/>
    </row>
    <row r="152" spans="1:22" ht="12.75">
      <c r="A152" s="55">
        <v>307.5</v>
      </c>
      <c r="B152" s="53">
        <v>204.05228757999998</v>
      </c>
      <c r="C152" s="4">
        <v>4.494</v>
      </c>
      <c r="D152" s="4">
        <v>4.744</v>
      </c>
      <c r="E152" s="6">
        <v>52.07364022986598</v>
      </c>
      <c r="F152" s="6">
        <v>19.567193411561036</v>
      </c>
      <c r="G152" s="54">
        <f t="shared" si="19"/>
        <v>28.049607643968113</v>
      </c>
      <c r="H152" s="54">
        <f t="shared" si="17"/>
        <v>28.435754073962883</v>
      </c>
      <c r="I152" s="7">
        <v>-2.98</v>
      </c>
      <c r="J152" s="61">
        <v>-0.30383174083997666</v>
      </c>
      <c r="K152" s="70">
        <v>1.33</v>
      </c>
      <c r="M152" s="36"/>
      <c r="N152" s="5"/>
      <c r="O152" s="58"/>
      <c r="P152" s="7"/>
      <c r="Q152" s="7"/>
      <c r="R152" s="53">
        <v>80.86274509999998</v>
      </c>
      <c r="S152" s="58">
        <v>-3.14</v>
      </c>
      <c r="T152" s="59">
        <f t="shared" si="18"/>
        <v>-2.9899999999999998</v>
      </c>
      <c r="U152" s="7"/>
      <c r="V152" s="58"/>
    </row>
    <row r="153" spans="1:22" ht="12.75">
      <c r="A153" s="55">
        <v>309.5</v>
      </c>
      <c r="B153" s="53">
        <v>188.65359476999993</v>
      </c>
      <c r="C153" s="4">
        <v>4.711</v>
      </c>
      <c r="D153" s="4">
        <v>4.961</v>
      </c>
      <c r="E153" s="6">
        <v>89.01152489498837</v>
      </c>
      <c r="F153" s="6">
        <v>377.69200579857556</v>
      </c>
      <c r="G153" s="54">
        <f t="shared" si="19"/>
        <v>28.54657066200686</v>
      </c>
      <c r="H153" s="54">
        <f t="shared" si="17"/>
        <v>28.483987676815715</v>
      </c>
      <c r="I153" s="7">
        <v>-3.1</v>
      </c>
      <c r="J153" s="61">
        <v>-0.32029777874857046</v>
      </c>
      <c r="K153" s="70">
        <v>1.1</v>
      </c>
      <c r="M153" s="36"/>
      <c r="N153" s="5"/>
      <c r="O153" s="58"/>
      <c r="P153" s="7"/>
      <c r="Q153" s="7"/>
      <c r="R153" s="53">
        <v>65.46405228999993</v>
      </c>
      <c r="S153" s="58">
        <v>-2.79</v>
      </c>
      <c r="T153" s="59">
        <f t="shared" si="18"/>
        <v>-3.0500000000000003</v>
      </c>
      <c r="U153" s="7"/>
      <c r="V153" s="58"/>
    </row>
    <row r="154" spans="1:22" ht="12.75">
      <c r="A154" s="55">
        <v>311.5</v>
      </c>
      <c r="B154" s="53">
        <v>173.2549019600001</v>
      </c>
      <c r="C154" s="4">
        <v>4.851</v>
      </c>
      <c r="D154" s="4">
        <v>5.101</v>
      </c>
      <c r="E154" s="6">
        <v>35.9717498720674</v>
      </c>
      <c r="F154" s="6">
        <v>41.36269004595269</v>
      </c>
      <c r="G154" s="54">
        <f t="shared" si="19"/>
        <v>28.85578472447217</v>
      </c>
      <c r="H154" s="54">
        <f t="shared" si="17"/>
        <v>28.77731797935311</v>
      </c>
      <c r="I154" s="7">
        <v>-2.98</v>
      </c>
      <c r="J154" s="61">
        <v>-0.13587818240163146</v>
      </c>
      <c r="K154" s="70">
        <v>1.03</v>
      </c>
      <c r="M154" s="36"/>
      <c r="N154" s="5"/>
      <c r="O154" s="58"/>
      <c r="P154" s="7"/>
      <c r="Q154" s="7"/>
      <c r="R154" s="53">
        <v>50.0653594800001</v>
      </c>
      <c r="S154" s="58">
        <v>-3.22</v>
      </c>
      <c r="T154" s="59">
        <f t="shared" si="18"/>
        <v>-2.9933333333333336</v>
      </c>
      <c r="U154" s="7"/>
      <c r="V154" s="58"/>
    </row>
    <row r="155" spans="1:22" ht="12.75">
      <c r="A155" s="55">
        <v>313.5</v>
      </c>
      <c r="B155" s="53">
        <v>157.85620915000004</v>
      </c>
      <c r="C155" s="4">
        <v>4.885</v>
      </c>
      <c r="D155" s="4">
        <v>5.135</v>
      </c>
      <c r="E155" s="6">
        <v>129.8604532908357</v>
      </c>
      <c r="F155" s="6">
        <v>233.999164869625</v>
      </c>
      <c r="G155" s="54">
        <f t="shared" si="19"/>
        <v>28.929598551580302</v>
      </c>
      <c r="H155" s="54">
        <f t="shared" si="17"/>
        <v>28.892691638026236</v>
      </c>
      <c r="I155" s="7"/>
      <c r="M155" s="36"/>
      <c r="N155" s="5"/>
      <c r="O155" s="58"/>
      <c r="P155" s="7"/>
      <c r="Q155" s="7"/>
      <c r="R155" s="53">
        <v>19.267973859999984</v>
      </c>
      <c r="S155" s="58">
        <v>-2.97</v>
      </c>
      <c r="T155" s="59">
        <f t="shared" si="18"/>
        <v>-3.116666666666667</v>
      </c>
      <c r="U155" s="7"/>
      <c r="V155" s="58"/>
    </row>
    <row r="156" spans="1:22" ht="12.75">
      <c r="A156" s="55">
        <v>315.5</v>
      </c>
      <c r="B156" s="53">
        <v>142.45751633999998</v>
      </c>
      <c r="C156" s="5"/>
      <c r="D156" s="5"/>
      <c r="E156" s="5"/>
      <c r="F156" s="5"/>
      <c r="G156" s="7"/>
      <c r="H156" s="54">
        <f t="shared" si="17"/>
        <v>29.099011109493567</v>
      </c>
      <c r="I156" s="7">
        <v>-3.17</v>
      </c>
      <c r="J156" s="37"/>
      <c r="K156" s="70">
        <v>0.89</v>
      </c>
      <c r="M156" s="36"/>
      <c r="N156" s="5"/>
      <c r="O156" s="58"/>
      <c r="P156" s="7"/>
      <c r="Q156" s="7"/>
      <c r="R156" s="53">
        <v>3.869281049999927</v>
      </c>
      <c r="S156" s="58">
        <v>-3.16</v>
      </c>
      <c r="T156" s="59">
        <f t="shared" si="18"/>
        <v>-3.0766666666666667</v>
      </c>
      <c r="U156" s="7"/>
      <c r="V156" s="58"/>
    </row>
    <row r="157" spans="1:22" ht="12.75">
      <c r="A157" s="55">
        <v>317.5</v>
      </c>
      <c r="B157" s="53">
        <v>127.05882352999993</v>
      </c>
      <c r="C157" s="4">
        <v>5.044</v>
      </c>
      <c r="D157" s="4">
        <v>5.294</v>
      </c>
      <c r="E157" s="6">
        <v>122.36196028469661</v>
      </c>
      <c r="F157" s="6">
        <v>712.9177660472836</v>
      </c>
      <c r="G157" s="54">
        <f aca="true" t="shared" si="20" ref="G157:G165">LN(D157/0.38)/0.09</f>
        <v>29.268423667406836</v>
      </c>
      <c r="H157" s="54">
        <f t="shared" si="17"/>
        <v>29.133524475740934</v>
      </c>
      <c r="I157" s="7">
        <v>-3.12</v>
      </c>
      <c r="J157" s="61">
        <v>-0.18991173595690902</v>
      </c>
      <c r="K157" s="70">
        <v>1.2</v>
      </c>
      <c r="M157" s="36"/>
      <c r="N157" s="5"/>
      <c r="O157" s="58"/>
      <c r="P157" s="7"/>
      <c r="Q157" s="7"/>
      <c r="R157" s="53">
        <v>-57.72549019999997</v>
      </c>
      <c r="S157" s="58">
        <v>-3.1</v>
      </c>
      <c r="T157" s="59">
        <f t="shared" si="18"/>
        <v>-3.2399999999999998</v>
      </c>
      <c r="U157" s="7"/>
      <c r="V157" s="58"/>
    </row>
    <row r="158" spans="1:22" ht="12.75">
      <c r="A158" s="55">
        <v>319.5</v>
      </c>
      <c r="B158" s="53">
        <v>111.6601307200001</v>
      </c>
      <c r="C158" s="4">
        <v>4.917</v>
      </c>
      <c r="D158" s="4">
        <v>5.167</v>
      </c>
      <c r="E158" s="6">
        <v>29.89899894911253</v>
      </c>
      <c r="F158" s="6">
        <v>60.64458505596031</v>
      </c>
      <c r="G158" s="54">
        <f t="shared" si="20"/>
        <v>28.998625284075036</v>
      </c>
      <c r="H158" s="54">
        <f t="shared" si="17"/>
        <v>28.793238364552014</v>
      </c>
      <c r="I158" s="7">
        <v>-3.03</v>
      </c>
      <c r="J158" s="61">
        <v>-0.15611973248436722</v>
      </c>
      <c r="K158" s="70">
        <v>1.13</v>
      </c>
      <c r="M158" s="36"/>
      <c r="N158" s="5"/>
      <c r="O158" s="58"/>
      <c r="P158" s="7"/>
      <c r="Q158" s="7"/>
      <c r="R158" s="53">
        <v>-73.12418301000002</v>
      </c>
      <c r="S158" s="58">
        <v>-3.46</v>
      </c>
      <c r="T158" s="59">
        <f t="shared" si="18"/>
        <v>-3.1566666666666667</v>
      </c>
      <c r="U158" s="7"/>
      <c r="V158" s="58"/>
    </row>
    <row r="159" spans="1:22" ht="12.75">
      <c r="A159" s="55">
        <v>321.5</v>
      </c>
      <c r="B159" s="53">
        <v>96.26143791000004</v>
      </c>
      <c r="C159" s="4">
        <v>4.521</v>
      </c>
      <c r="D159" s="4">
        <v>4.771</v>
      </c>
      <c r="E159" s="6">
        <v>115.14642184248338</v>
      </c>
      <c r="F159" s="6">
        <v>97.87391535909767</v>
      </c>
      <c r="G159" s="54">
        <f t="shared" si="20"/>
        <v>28.112666142174174</v>
      </c>
      <c r="H159" s="54">
        <f t="shared" si="17"/>
        <v>28.400214758653764</v>
      </c>
      <c r="I159" s="7">
        <v>-3.04</v>
      </c>
      <c r="J159" s="61">
        <v>-0.3506945537137136</v>
      </c>
      <c r="K159" s="70">
        <v>1.14</v>
      </c>
      <c r="M159" s="36"/>
      <c r="N159" s="5"/>
      <c r="O159" s="58"/>
      <c r="P159" s="7"/>
      <c r="Q159" s="7"/>
      <c r="R159" s="53">
        <v>-165.51633987000014</v>
      </c>
      <c r="S159" s="58">
        <v>-2.91</v>
      </c>
      <c r="T159" s="59">
        <f t="shared" si="18"/>
        <v>-3.2433333333333336</v>
      </c>
      <c r="U159" s="7"/>
      <c r="V159" s="58"/>
    </row>
    <row r="160" spans="1:22" ht="12.75">
      <c r="A160" s="55">
        <v>323.5</v>
      </c>
      <c r="B160" s="53">
        <v>80.86274509999998</v>
      </c>
      <c r="C160" s="4">
        <v>4.511</v>
      </c>
      <c r="D160" s="4">
        <v>4.761</v>
      </c>
      <c r="E160" s="6">
        <v>63.34399512003938</v>
      </c>
      <c r="F160" s="6">
        <v>349.6597045494724</v>
      </c>
      <c r="G160" s="54">
        <f t="shared" si="20"/>
        <v>28.089352849712082</v>
      </c>
      <c r="H160" s="54">
        <f t="shared" si="17"/>
        <v>28.17182431893129</v>
      </c>
      <c r="I160" s="7">
        <v>-3.14</v>
      </c>
      <c r="J160" s="61">
        <v>-0.45555148964331615</v>
      </c>
      <c r="K160" s="70">
        <v>1.11</v>
      </c>
      <c r="M160" s="36"/>
      <c r="N160" s="5"/>
      <c r="O160" s="58"/>
      <c r="P160" s="7"/>
      <c r="Q160" s="7"/>
      <c r="R160" s="53">
        <v>-180.91503267999997</v>
      </c>
      <c r="S160" s="58">
        <v>-3.36</v>
      </c>
      <c r="T160" s="59">
        <f t="shared" si="18"/>
        <v>-3.063333333333333</v>
      </c>
      <c r="U160" s="7"/>
      <c r="V160" s="58"/>
    </row>
    <row r="161" spans="1:22" ht="12.75">
      <c r="A161" s="55">
        <v>325.5</v>
      </c>
      <c r="B161" s="53">
        <v>65.46405228999993</v>
      </c>
      <c r="C161" s="4">
        <v>4.608</v>
      </c>
      <c r="D161" s="4">
        <v>4.858</v>
      </c>
      <c r="E161" s="6">
        <v>111.0908055084378</v>
      </c>
      <c r="F161" s="6">
        <v>81.02825805420898</v>
      </c>
      <c r="G161" s="54">
        <f t="shared" si="20"/>
        <v>28.313453964907623</v>
      </c>
      <c r="H161" s="54">
        <f t="shared" si="17"/>
        <v>28.314965729942504</v>
      </c>
      <c r="I161" s="7">
        <v>-2.79</v>
      </c>
      <c r="J161" s="61">
        <v>-0.05886375731091176</v>
      </c>
      <c r="K161" s="70">
        <v>1.21</v>
      </c>
      <c r="M161" s="36"/>
      <c r="N161" s="5"/>
      <c r="O161" s="58"/>
      <c r="P161" s="7"/>
      <c r="Q161" s="7"/>
      <c r="R161" s="53">
        <v>-211.71241830000008</v>
      </c>
      <c r="S161" s="58">
        <v>-2.92</v>
      </c>
      <c r="T161" s="59">
        <f t="shared" si="18"/>
        <v>-3.0533333333333332</v>
      </c>
      <c r="U161" s="7"/>
      <c r="V161" s="58"/>
    </row>
    <row r="162" spans="1:22" ht="12.75">
      <c r="A162" s="55">
        <v>327.5</v>
      </c>
      <c r="B162" s="53">
        <v>50.0653594800001</v>
      </c>
      <c r="C162" s="4">
        <v>4.709</v>
      </c>
      <c r="D162" s="4">
        <v>4.959</v>
      </c>
      <c r="E162" s="6">
        <v>49.88747405692147</v>
      </c>
      <c r="F162" s="6">
        <v>4753.107399477524</v>
      </c>
      <c r="G162" s="54">
        <f t="shared" si="20"/>
        <v>28.542090375207806</v>
      </c>
      <c r="H162" s="54">
        <f t="shared" si="17"/>
        <v>28.397282192582868</v>
      </c>
      <c r="I162" s="7">
        <v>-3.22</v>
      </c>
      <c r="J162" s="61">
        <v>-0.441231171831707</v>
      </c>
      <c r="K162" s="70">
        <v>1.12</v>
      </c>
      <c r="M162" s="36"/>
      <c r="N162" s="5"/>
      <c r="O162" s="58"/>
      <c r="P162" s="7"/>
      <c r="Q162" s="7"/>
      <c r="R162" s="53">
        <v>-257.90849673</v>
      </c>
      <c r="S162" s="58">
        <v>-2.88</v>
      </c>
      <c r="T162" s="59">
        <f t="shared" si="18"/>
        <v>-2.983333333333333</v>
      </c>
      <c r="U162" s="7"/>
      <c r="V162" s="58"/>
    </row>
    <row r="163" spans="1:21" ht="12.75">
      <c r="A163" s="55">
        <v>331.5</v>
      </c>
      <c r="B163" s="53">
        <v>19.267973859999984</v>
      </c>
      <c r="C163" s="4">
        <v>4.618</v>
      </c>
      <c r="D163" s="4">
        <v>4.868</v>
      </c>
      <c r="E163" s="6">
        <v>159.9546375349084</v>
      </c>
      <c r="F163" s="6">
        <v>65.67159207975556</v>
      </c>
      <c r="G163" s="54">
        <f t="shared" si="20"/>
        <v>28.336302237633184</v>
      </c>
      <c r="H163" s="54">
        <f t="shared" si="17"/>
        <v>28.35819463084896</v>
      </c>
      <c r="I163" s="7">
        <v>-2.97</v>
      </c>
      <c r="J163" s="61">
        <v>-0.2341037004930867</v>
      </c>
      <c r="K163" s="70">
        <v>1.32</v>
      </c>
      <c r="M163" s="36"/>
      <c r="N163" s="5"/>
      <c r="O163" s="58"/>
      <c r="P163" s="7"/>
      <c r="Q163" s="7"/>
      <c r="R163" s="53">
        <v>-304.10457515999997</v>
      </c>
      <c r="S163" s="58">
        <v>-3.15</v>
      </c>
      <c r="T163" s="59">
        <f t="shared" si="18"/>
        <v>-2.97</v>
      </c>
      <c r="U163" s="7"/>
    </row>
    <row r="164" spans="1:21" ht="12.75">
      <c r="A164" s="55">
        <v>333.5</v>
      </c>
      <c r="B164" s="53">
        <v>3.869281049999927</v>
      </c>
      <c r="C164" s="4">
        <v>4.557</v>
      </c>
      <c r="D164" s="4">
        <v>4.807</v>
      </c>
      <c r="E164" s="6">
        <v>101.05646480513781</v>
      </c>
      <c r="F164" s="6">
        <v>22.037339013959848</v>
      </c>
      <c r="G164" s="54">
        <f t="shared" si="20"/>
        <v>28.196191279705886</v>
      </c>
      <c r="H164" s="54">
        <f t="shared" si="17"/>
        <v>28.31990729507736</v>
      </c>
      <c r="I164" s="7">
        <v>-3.16</v>
      </c>
      <c r="J164" s="61">
        <v>-0.45329348339460696</v>
      </c>
      <c r="K164" s="70">
        <v>1.01</v>
      </c>
      <c r="M164" s="36"/>
      <c r="N164" s="5"/>
      <c r="O164" s="58"/>
      <c r="P164" s="7"/>
      <c r="Q164" s="7"/>
      <c r="R164" s="53">
        <v>-350.3006535899999</v>
      </c>
      <c r="S164" s="58">
        <v>-2.88</v>
      </c>
      <c r="T164" s="59">
        <f t="shared" si="18"/>
        <v>-2.98</v>
      </c>
      <c r="U164" s="7"/>
    </row>
    <row r="165" spans="1:21" ht="12.75">
      <c r="A165" s="55">
        <v>341.5</v>
      </c>
      <c r="B165" s="53">
        <v>-57.72549019999997</v>
      </c>
      <c r="C165" s="4">
        <v>4.658</v>
      </c>
      <c r="D165" s="4">
        <v>4.908</v>
      </c>
      <c r="E165" s="6">
        <v>43.39750933090257</v>
      </c>
      <c r="F165" s="6">
        <v>36.086999002448415</v>
      </c>
      <c r="G165" s="54">
        <f t="shared" si="20"/>
        <v>28.427228367893008</v>
      </c>
      <c r="H165" s="54">
        <f t="shared" si="17"/>
        <v>28.311709823799447</v>
      </c>
      <c r="I165" s="7">
        <v>-3.1</v>
      </c>
      <c r="J165" s="61">
        <v>-0.3451607566889565</v>
      </c>
      <c r="K165" s="70">
        <v>1.07</v>
      </c>
      <c r="M165" s="36"/>
      <c r="N165" s="5"/>
      <c r="O165" s="58"/>
      <c r="P165" s="7"/>
      <c r="Q165" s="7"/>
      <c r="R165" s="53">
        <v>-365.6993464100001</v>
      </c>
      <c r="S165" s="58">
        <v>-2.91</v>
      </c>
      <c r="T165" s="58"/>
      <c r="U165" s="7"/>
    </row>
    <row r="166" spans="1:21" ht="12.75">
      <c r="A166" s="55">
        <v>343.5</v>
      </c>
      <c r="B166" s="53">
        <v>-73.12418301000002</v>
      </c>
      <c r="C166" s="5"/>
      <c r="D166" s="5"/>
      <c r="E166" s="5"/>
      <c r="F166" s="5"/>
      <c r="G166" s="7"/>
      <c r="H166" s="54">
        <f t="shared" si="17"/>
        <v>28.6978536039898</v>
      </c>
      <c r="I166" s="7">
        <v>-3.46</v>
      </c>
      <c r="J166" s="37"/>
      <c r="K166" s="70">
        <v>1.27</v>
      </c>
      <c r="M166" s="36"/>
      <c r="N166" s="5"/>
      <c r="O166" s="58"/>
      <c r="P166" s="7"/>
      <c r="Q166" s="7"/>
      <c r="S166" s="58"/>
      <c r="T166" s="58"/>
      <c r="U166" s="7"/>
    </row>
    <row r="167" spans="1:22" ht="12.75">
      <c r="A167" s="55">
        <v>351.5</v>
      </c>
      <c r="B167" s="53">
        <v>-134.71895425000002</v>
      </c>
      <c r="C167" s="4">
        <v>4.903</v>
      </c>
      <c r="D167" s="4">
        <v>5.153</v>
      </c>
      <c r="E167" s="6">
        <v>82.92682209129309</v>
      </c>
      <c r="F167" s="6">
        <v>93.85443651761236</v>
      </c>
      <c r="G167" s="54">
        <f>LN(D167/0.38)/0.09</f>
        <v>28.968478840086586</v>
      </c>
      <c r="H167" s="54">
        <f t="shared" si="17"/>
        <v>28.968478840086586</v>
      </c>
      <c r="I167" s="7"/>
      <c r="M167" s="36"/>
      <c r="N167" s="5"/>
      <c r="O167" s="58"/>
      <c r="P167" s="7"/>
      <c r="Q167" s="7"/>
      <c r="S167" s="58"/>
      <c r="T167" s="58"/>
      <c r="U167" s="7"/>
      <c r="V167" s="58"/>
    </row>
    <row r="168" spans="1:22" ht="12.75">
      <c r="A168" s="55">
        <v>355.5</v>
      </c>
      <c r="B168" s="53">
        <v>-165.51633987000014</v>
      </c>
      <c r="C168" s="5"/>
      <c r="D168" s="5"/>
      <c r="E168" s="5"/>
      <c r="F168" s="5"/>
      <c r="G168" s="7"/>
      <c r="H168" s="54">
        <f t="shared" si="17"/>
        <v>28.51723468930157</v>
      </c>
      <c r="I168" s="7">
        <v>-2.91</v>
      </c>
      <c r="J168" s="37"/>
      <c r="K168" s="70">
        <v>1.03</v>
      </c>
      <c r="M168" s="36"/>
      <c r="N168" s="5"/>
      <c r="O168" s="58"/>
      <c r="P168" s="7"/>
      <c r="Q168" s="7"/>
      <c r="S168" s="58"/>
      <c r="T168" s="58"/>
      <c r="U168" s="7"/>
      <c r="V168" s="58"/>
    </row>
    <row r="169" spans="1:21" ht="12.75">
      <c r="A169" s="55">
        <v>357.5</v>
      </c>
      <c r="B169" s="53">
        <v>-180.91503267999997</v>
      </c>
      <c r="C169" s="4">
        <v>4.501</v>
      </c>
      <c r="D169" s="4">
        <v>4.751</v>
      </c>
      <c r="E169" s="6">
        <v>141.56383517950437</v>
      </c>
      <c r="F169" s="6">
        <v>60.36487745058651</v>
      </c>
      <c r="G169" s="54">
        <f>LN(D169/0.38)/0.09</f>
        <v>28.065990538516555</v>
      </c>
      <c r="H169" s="54">
        <f t="shared" si="17"/>
        <v>28.065990538516555</v>
      </c>
      <c r="I169" s="7">
        <v>-3.36</v>
      </c>
      <c r="J169" s="61">
        <v>-0.6804186378090511</v>
      </c>
      <c r="K169" s="70">
        <v>1.38</v>
      </c>
      <c r="M169" s="36"/>
      <c r="N169" s="5"/>
      <c r="O169" s="58"/>
      <c r="P169" s="7"/>
      <c r="Q169" s="7"/>
      <c r="S169" s="58"/>
      <c r="T169" s="58"/>
      <c r="U169" s="7"/>
    </row>
    <row r="170" spans="1:22" ht="12.75">
      <c r="A170" s="55">
        <v>361.5</v>
      </c>
      <c r="B170" s="53">
        <v>-211.71241830000008</v>
      </c>
      <c r="C170" s="5"/>
      <c r="D170" s="5"/>
      <c r="E170" s="5"/>
      <c r="F170" s="5"/>
      <c r="G170" s="7"/>
      <c r="H170" s="54">
        <f t="shared" si="17"/>
        <v>28.065990538516555</v>
      </c>
      <c r="I170" s="7">
        <v>-2.92</v>
      </c>
      <c r="J170" s="37"/>
      <c r="K170" s="70">
        <v>1.13</v>
      </c>
      <c r="M170" s="36"/>
      <c r="N170" s="5"/>
      <c r="O170" s="58"/>
      <c r="P170" s="7"/>
      <c r="Q170" s="7"/>
      <c r="S170" s="58"/>
      <c r="T170" s="58"/>
      <c r="U170" s="7"/>
      <c r="V170" s="58"/>
    </row>
    <row r="171" spans="1:22" ht="12.75">
      <c r="A171" s="55">
        <v>365.5</v>
      </c>
      <c r="B171" s="53">
        <v>-242.5098039200002</v>
      </c>
      <c r="C171" s="5"/>
      <c r="D171" s="5"/>
      <c r="E171" s="5"/>
      <c r="F171" s="5"/>
      <c r="G171" s="7"/>
      <c r="H171" s="54">
        <f t="shared" si="17"/>
        <v>28.283680795604837</v>
      </c>
      <c r="I171" s="7"/>
      <c r="J171" s="37"/>
      <c r="M171" s="36"/>
      <c r="N171" s="5"/>
      <c r="O171" s="58"/>
      <c r="P171" s="7"/>
      <c r="Q171" s="7"/>
      <c r="S171" s="58"/>
      <c r="T171" s="58"/>
      <c r="U171" s="7"/>
      <c r="V171" s="58"/>
    </row>
    <row r="172" spans="1:22" ht="12.75">
      <c r="A172" s="55">
        <v>367.5</v>
      </c>
      <c r="B172" s="53">
        <v>-257.90849673</v>
      </c>
      <c r="C172" s="4">
        <v>4.595</v>
      </c>
      <c r="D172" s="4">
        <v>4.845</v>
      </c>
      <c r="E172" s="6">
        <v>85.23529410200021</v>
      </c>
      <c r="F172" s="6">
        <v>182.95885177894888</v>
      </c>
      <c r="G172" s="54">
        <f>LN(D172/0.38)/0.09</f>
        <v>28.283680795604837</v>
      </c>
      <c r="H172" s="54">
        <f t="shared" si="17"/>
        <v>28.42966468470752</v>
      </c>
      <c r="I172" s="7">
        <v>-2.88</v>
      </c>
      <c r="J172" s="61">
        <v>-0.15506650091565882</v>
      </c>
      <c r="K172" s="70">
        <v>1.31</v>
      </c>
      <c r="M172" s="36"/>
      <c r="N172" s="5"/>
      <c r="O172" s="58"/>
      <c r="P172" s="7"/>
      <c r="Q172" s="7"/>
      <c r="S172" s="58"/>
      <c r="T172" s="58"/>
      <c r="U172" s="7"/>
      <c r="V172" s="58"/>
    </row>
    <row r="173" spans="1:21" ht="12.75">
      <c r="A173" s="55">
        <v>373.5</v>
      </c>
      <c r="B173" s="53">
        <v>-304.10457515999997</v>
      </c>
      <c r="C173" s="4">
        <v>4.724</v>
      </c>
      <c r="D173" s="4">
        <v>4.974</v>
      </c>
      <c r="E173" s="6">
        <v>128.95395062735167</v>
      </c>
      <c r="F173" s="6">
        <v>76.17532843179809</v>
      </c>
      <c r="G173" s="54">
        <f>LN(D173/0.38)/0.09</f>
        <v>28.575648573810206</v>
      </c>
      <c r="H173" s="54">
        <f t="shared" si="17"/>
        <v>28.640760020501347</v>
      </c>
      <c r="I173" s="7">
        <v>-3.15</v>
      </c>
      <c r="J173" s="61">
        <v>-0.36423988045620703</v>
      </c>
      <c r="K173" s="70">
        <v>1.27</v>
      </c>
      <c r="M173" s="36"/>
      <c r="N173" s="5"/>
      <c r="O173" s="58"/>
      <c r="P173" s="7"/>
      <c r="Q173" s="7"/>
      <c r="S173" s="58"/>
      <c r="T173" s="58"/>
      <c r="U173" s="7"/>
    </row>
    <row r="174" spans="1:22" ht="12.75">
      <c r="A174" s="55">
        <v>377.5</v>
      </c>
      <c r="B174" s="53">
        <v>-334.9019607800001</v>
      </c>
      <c r="C174" s="4">
        <v>4.947</v>
      </c>
      <c r="D174" s="4">
        <v>5.197</v>
      </c>
      <c r="E174" s="6">
        <v>100.7705635997848</v>
      </c>
      <c r="F174" s="6">
        <v>1371.137516071685</v>
      </c>
      <c r="G174" s="54">
        <f>LN(D174/0.38)/0.09</f>
        <v>29.062950692089004</v>
      </c>
      <c r="I174" s="7"/>
      <c r="M174" s="36"/>
      <c r="N174" s="5"/>
      <c r="O174" s="58"/>
      <c r="P174" s="7"/>
      <c r="Q174" s="7"/>
      <c r="S174" s="58"/>
      <c r="T174" s="58"/>
      <c r="U174" s="7"/>
      <c r="V174" s="58"/>
    </row>
    <row r="175" spans="1:22" ht="12.75">
      <c r="A175" s="55">
        <v>379.5</v>
      </c>
      <c r="B175" s="53">
        <v>-350.3006535899999</v>
      </c>
      <c r="C175" s="5"/>
      <c r="D175" s="5"/>
      <c r="E175" s="5"/>
      <c r="F175" s="5"/>
      <c r="G175" s="7"/>
      <c r="H175" s="7"/>
      <c r="I175" s="7">
        <v>-2.88</v>
      </c>
      <c r="J175" s="37"/>
      <c r="K175" s="70">
        <v>1.17</v>
      </c>
      <c r="M175" s="36"/>
      <c r="N175" s="5"/>
      <c r="O175" s="58"/>
      <c r="P175" s="7"/>
      <c r="Q175" s="7"/>
      <c r="S175" s="58"/>
      <c r="T175" s="58"/>
      <c r="U175" s="7"/>
      <c r="V175" s="58"/>
    </row>
    <row r="176" spans="1:21" ht="12.75">
      <c r="A176" s="55">
        <v>381.5</v>
      </c>
      <c r="B176" s="53">
        <v>-365.6993464100001</v>
      </c>
      <c r="C176" s="5"/>
      <c r="D176" s="5"/>
      <c r="E176" s="5"/>
      <c r="F176" s="5"/>
      <c r="G176" s="7"/>
      <c r="H176" s="7"/>
      <c r="I176" s="7">
        <v>-2.91</v>
      </c>
      <c r="J176" s="37"/>
      <c r="K176" s="70">
        <v>1.1</v>
      </c>
      <c r="M176" s="36"/>
      <c r="N176" s="5"/>
      <c r="O176" s="58"/>
      <c r="P176" s="7"/>
      <c r="Q176" s="7"/>
      <c r="S176" s="58"/>
      <c r="T176" s="58"/>
      <c r="U176" s="7"/>
    </row>
    <row r="177" spans="5:21" ht="12.75">
      <c r="E177" s="2"/>
      <c r="I177" s="7"/>
      <c r="M177" s="36"/>
      <c r="N177" s="5"/>
      <c r="O177" s="58"/>
      <c r="P177" s="7"/>
      <c r="Q177" s="7"/>
      <c r="S177" s="58"/>
      <c r="T177" s="58"/>
      <c r="U177" s="7"/>
    </row>
    <row r="178" spans="5:21" ht="12.75">
      <c r="E178" s="2"/>
      <c r="I178" s="7"/>
      <c r="M178" s="36"/>
      <c r="N178" s="5"/>
      <c r="O178" s="58"/>
      <c r="P178" s="7"/>
      <c r="Q178" s="7"/>
      <c r="S178" s="58"/>
      <c r="T178" s="58"/>
      <c r="U178" s="7"/>
    </row>
    <row r="179" spans="9:21" ht="12.75">
      <c r="I179" s="7"/>
      <c r="M179" s="36"/>
      <c r="N179" s="5"/>
      <c r="O179" s="58"/>
      <c r="P179" s="7"/>
      <c r="Q179" s="7"/>
      <c r="S179" s="58"/>
      <c r="T179" s="58"/>
      <c r="U179" s="7"/>
    </row>
    <row r="180" spans="9:21" ht="12.75">
      <c r="I180" s="7"/>
      <c r="M180" s="36"/>
      <c r="N180" s="5"/>
      <c r="O180" s="58"/>
      <c r="P180" s="7"/>
      <c r="Q180" s="7"/>
      <c r="S180" s="58"/>
      <c r="T180" s="58"/>
      <c r="U180" s="7"/>
    </row>
    <row r="181" spans="9:21" ht="12.75">
      <c r="I181" s="7"/>
      <c r="M181" s="36"/>
      <c r="N181" s="5"/>
      <c r="O181" s="58"/>
      <c r="P181" s="7"/>
      <c r="Q181" s="7"/>
      <c r="S181" s="58"/>
      <c r="T181" s="58"/>
      <c r="U181" s="7"/>
    </row>
    <row r="182" spans="9:21" ht="12.75">
      <c r="I182" s="7"/>
      <c r="M182" s="36"/>
      <c r="N182" s="5"/>
      <c r="O182" s="58"/>
      <c r="P182" s="7"/>
      <c r="Q182" s="7"/>
      <c r="S182" s="58"/>
      <c r="T182" s="58"/>
      <c r="U182" s="7"/>
    </row>
    <row r="183" spans="9:21" ht="12.75">
      <c r="I183" s="7"/>
      <c r="S183" s="58"/>
      <c r="U183" s="7"/>
    </row>
    <row r="184" spans="9:21" ht="12.75">
      <c r="I184" s="7"/>
      <c r="S184" s="58"/>
      <c r="U184" s="7"/>
    </row>
    <row r="185" spans="9:21" ht="12.75">
      <c r="I185" s="7"/>
      <c r="S185" s="58"/>
      <c r="U185" s="7"/>
    </row>
    <row r="186" spans="9:21" ht="12.75">
      <c r="I186" s="7"/>
      <c r="U186" s="7"/>
    </row>
    <row r="187" spans="9:21" ht="12.75">
      <c r="I187" s="7"/>
      <c r="U187" s="7"/>
    </row>
    <row r="188" spans="9:21" ht="12.75">
      <c r="I188" s="7"/>
      <c r="U188" s="7"/>
    </row>
    <row r="189" spans="9:21" ht="12.75">
      <c r="I189" s="7"/>
      <c r="U189" s="7"/>
    </row>
    <row r="190" spans="9:21" ht="12.75">
      <c r="I190" s="7"/>
      <c r="U190" s="7"/>
    </row>
    <row r="191" spans="9:21" ht="12.75">
      <c r="I191" s="7"/>
      <c r="U191" s="7"/>
    </row>
    <row r="192" spans="9:21" ht="12.75">
      <c r="I192" s="7"/>
      <c r="U192" s="7"/>
    </row>
    <row r="193" spans="9:21" ht="12.75">
      <c r="I193" s="7"/>
      <c r="U193" s="7"/>
    </row>
    <row r="194" spans="9:21" ht="12.75">
      <c r="I194" s="7"/>
      <c r="U194" s="7"/>
    </row>
    <row r="195" spans="9:21" ht="12.75">
      <c r="I195" s="7"/>
      <c r="U195" s="7"/>
    </row>
    <row r="196" spans="9:21" ht="12.75">
      <c r="I196" s="7"/>
      <c r="U196" s="7"/>
    </row>
    <row r="197" ht="12.75">
      <c r="U197" s="7"/>
    </row>
    <row r="198" ht="12.75">
      <c r="U198" s="7"/>
    </row>
    <row r="199" ht="12.75">
      <c r="U199" s="7"/>
    </row>
    <row r="200" ht="12.75">
      <c r="U200" s="7"/>
    </row>
    <row r="201" ht="12.75">
      <c r="U201" s="7"/>
    </row>
    <row r="202" ht="12.75">
      <c r="U202" s="7"/>
    </row>
    <row r="203" ht="12.75">
      <c r="U203" s="7"/>
    </row>
    <row r="204" ht="12.75">
      <c r="U204" s="7"/>
    </row>
    <row r="205" ht="12.75">
      <c r="U205" s="7"/>
    </row>
    <row r="206" ht="12.75">
      <c r="U206" s="7"/>
    </row>
    <row r="207" ht="12.75">
      <c r="U207" s="7"/>
    </row>
    <row r="208" ht="12.75">
      <c r="U208" s="7"/>
    </row>
    <row r="209" ht="12.75">
      <c r="U209" s="7"/>
    </row>
    <row r="210" ht="12.75">
      <c r="U210" s="7"/>
    </row>
    <row r="211" ht="12.75">
      <c r="U211" s="7"/>
    </row>
    <row r="212" ht="12.75">
      <c r="U212" s="7"/>
    </row>
    <row r="213" ht="12.75">
      <c r="U213" s="7"/>
    </row>
    <row r="214" ht="12.75">
      <c r="U214" s="7"/>
    </row>
    <row r="215" ht="12.75">
      <c r="U215" s="7"/>
    </row>
    <row r="216" ht="12.75">
      <c r="U216" s="7"/>
    </row>
    <row r="217" ht="12.75">
      <c r="U217" s="7"/>
    </row>
    <row r="218" ht="12.75">
      <c r="U218" s="7"/>
    </row>
    <row r="219" ht="12.75">
      <c r="U219" s="7"/>
    </row>
    <row r="220" ht="12.75">
      <c r="U220" s="7"/>
    </row>
    <row r="221" ht="12.75">
      <c r="U221" s="7"/>
    </row>
    <row r="222" ht="12.75">
      <c r="U222" s="7"/>
    </row>
    <row r="223" ht="12.75">
      <c r="U223" s="7"/>
    </row>
    <row r="224" ht="12.75">
      <c r="U224" s="7"/>
    </row>
    <row r="225" ht="12.75">
      <c r="U225" s="7"/>
    </row>
    <row r="226" ht="12.75">
      <c r="U226" s="7"/>
    </row>
    <row r="227" ht="12.75">
      <c r="U227" s="7"/>
    </row>
    <row r="228" ht="12.75">
      <c r="U228" s="7"/>
    </row>
    <row r="229" ht="12.75">
      <c r="U229" s="7"/>
    </row>
    <row r="230" ht="12.75">
      <c r="U230" s="7"/>
    </row>
    <row r="231" ht="12.75">
      <c r="U231" s="7"/>
    </row>
    <row r="232" ht="12.75">
      <c r="U232" s="7"/>
    </row>
    <row r="233" ht="12.75">
      <c r="U233" s="7"/>
    </row>
    <row r="234" ht="12.75">
      <c r="U234" s="7"/>
    </row>
    <row r="235" ht="12.75">
      <c r="U235" s="7"/>
    </row>
    <row r="236" ht="12.75">
      <c r="U236" s="7"/>
    </row>
    <row r="237" ht="12.75">
      <c r="U237" s="7"/>
    </row>
    <row r="238" ht="12.75">
      <c r="U238" s="7"/>
    </row>
    <row r="239" ht="12.75">
      <c r="U239" s="7"/>
    </row>
    <row r="240" ht="12.75">
      <c r="U240" s="7"/>
    </row>
    <row r="241" ht="12.75">
      <c r="U241" s="7"/>
    </row>
    <row r="242" ht="12.75">
      <c r="U242" s="7"/>
    </row>
    <row r="243" ht="12.75">
      <c r="U243" s="7"/>
    </row>
    <row r="244" ht="12.75">
      <c r="U244" s="7"/>
    </row>
    <row r="245" ht="12.75">
      <c r="U245" s="7"/>
    </row>
    <row r="246" ht="12.75">
      <c r="U246" s="7"/>
    </row>
    <row r="247" ht="12.75">
      <c r="U247" s="7"/>
    </row>
    <row r="248" ht="12.75">
      <c r="U248" s="7"/>
    </row>
    <row r="249" ht="12.75">
      <c r="U249" s="7"/>
    </row>
    <row r="250" ht="12.75">
      <c r="U250" s="7"/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7.7109375" style="42" customWidth="1"/>
    <col min="2" max="4" width="9.7109375" style="7" customWidth="1"/>
    <col min="5" max="7" width="11.7109375" style="37" customWidth="1"/>
    <col min="8" max="9" width="11.7109375" style="45" customWidth="1"/>
    <col min="10" max="10" width="12.421875" style="5" customWidth="1"/>
  </cols>
  <sheetData>
    <row r="1" ht="12.75">
      <c r="A1" s="22" t="s">
        <v>213</v>
      </c>
    </row>
    <row r="2" ht="12.75">
      <c r="A2" s="42" t="s">
        <v>214</v>
      </c>
    </row>
    <row r="4" spans="1:9" ht="12.75">
      <c r="A4" s="42" t="s">
        <v>52</v>
      </c>
      <c r="B4" s="43" t="s">
        <v>82</v>
      </c>
      <c r="C4" s="43" t="s">
        <v>83</v>
      </c>
      <c r="D4" s="43" t="s">
        <v>84</v>
      </c>
      <c r="E4" s="44" t="s">
        <v>56</v>
      </c>
      <c r="F4" s="44" t="s">
        <v>85</v>
      </c>
      <c r="G4" s="44" t="s">
        <v>86</v>
      </c>
      <c r="H4" s="46" t="s">
        <v>87</v>
      </c>
      <c r="I4" s="46" t="s">
        <v>84</v>
      </c>
    </row>
    <row r="5" spans="1:8" ht="12.75">
      <c r="A5" s="42">
        <v>15</v>
      </c>
      <c r="B5" s="7">
        <v>1815.0000002071429</v>
      </c>
      <c r="C5" s="7">
        <v>27.5123499997408</v>
      </c>
      <c r="E5" s="37">
        <v>-2.9875</v>
      </c>
      <c r="F5" s="37">
        <f>E5-0.1</f>
        <v>-3.0875</v>
      </c>
      <c r="H5" s="45">
        <v>-0.523260416720658</v>
      </c>
    </row>
    <row r="6" spans="1:10" ht="12.75">
      <c r="A6" s="42">
        <v>18</v>
      </c>
      <c r="B6" s="7">
        <v>1794.2857144632653</v>
      </c>
      <c r="C6" s="7">
        <v>27.518068002394575</v>
      </c>
      <c r="D6" s="7">
        <f>AVERAGE(C5:C7)</f>
        <v>27.803296267352646</v>
      </c>
      <c r="E6" s="37">
        <v>-2.9455</v>
      </c>
      <c r="F6" s="37">
        <f aca="true" t="shared" si="0" ref="F6:F69">E6-0.1</f>
        <v>-3.0455</v>
      </c>
      <c r="G6" s="37">
        <f>AVERAGE(F5:F7)</f>
        <v>-3.029833333333334</v>
      </c>
      <c r="H6" s="45">
        <v>-0.4800691661677968</v>
      </c>
      <c r="I6" s="45">
        <f>AVERAGE(H5:H7)</f>
        <v>-0.4049799443015292</v>
      </c>
      <c r="J6" s="5" t="s">
        <v>88</v>
      </c>
    </row>
    <row r="7" spans="1:10" ht="12.75">
      <c r="A7" s="42">
        <v>19</v>
      </c>
      <c r="B7" s="7">
        <v>1787.3809525486395</v>
      </c>
      <c r="C7" s="7">
        <v>28.37947079992256</v>
      </c>
      <c r="D7" s="7">
        <f aca="true" t="shared" si="1" ref="D7:D70">AVERAGE(C6:C8)</f>
        <v>28.28517698488898</v>
      </c>
      <c r="E7" s="37">
        <v>-2.8565</v>
      </c>
      <c r="F7" s="37">
        <f t="shared" si="0"/>
        <v>-2.9565</v>
      </c>
      <c r="G7" s="37">
        <f aca="true" t="shared" si="2" ref="G7:G70">AVERAGE(F6:F8)</f>
        <v>-3.0858333333333334</v>
      </c>
      <c r="H7" s="45">
        <v>-0.2116102500161331</v>
      </c>
      <c r="I7" s="45">
        <f aca="true" t="shared" si="3" ref="I7:I70">AVERAGE(H6:H8)</f>
        <v>-0.36058812814812846</v>
      </c>
      <c r="J7" s="5" t="s">
        <v>89</v>
      </c>
    </row>
    <row r="8" spans="1:9" ht="12.75">
      <c r="A8" s="42">
        <v>20</v>
      </c>
      <c r="B8" s="7">
        <v>1780.4761906340136</v>
      </c>
      <c r="C8" s="7">
        <v>28.957992152349814</v>
      </c>
      <c r="D8" s="7">
        <f t="shared" si="1"/>
        <v>28.62850881308128</v>
      </c>
      <c r="E8" s="37">
        <v>-3.1555</v>
      </c>
      <c r="F8" s="37">
        <f t="shared" si="0"/>
        <v>-3.2555</v>
      </c>
      <c r="G8" s="37">
        <f t="shared" si="2"/>
        <v>-3.0975</v>
      </c>
      <c r="H8" s="45">
        <v>-0.3900849682604556</v>
      </c>
      <c r="I8" s="45">
        <f t="shared" si="3"/>
        <v>-0.3007273306080669</v>
      </c>
    </row>
    <row r="9" spans="1:9" ht="12.75">
      <c r="A9" s="42">
        <v>21</v>
      </c>
      <c r="B9" s="7">
        <v>1773.5714287193878</v>
      </c>
      <c r="C9" s="7">
        <v>28.54806348697146</v>
      </c>
      <c r="D9" s="7">
        <f t="shared" si="1"/>
        <v>28.446884591017568</v>
      </c>
      <c r="E9" s="37">
        <v>-2.9805</v>
      </c>
      <c r="F9" s="37">
        <f t="shared" si="0"/>
        <v>-3.0805000000000002</v>
      </c>
      <c r="G9" s="37">
        <f t="shared" si="2"/>
        <v>-3.111166666666667</v>
      </c>
      <c r="H9" s="45">
        <v>-0.300486773547612</v>
      </c>
      <c r="I9" s="45">
        <f t="shared" si="3"/>
        <v>-0.35223237687133996</v>
      </c>
    </row>
    <row r="10" spans="1:9" ht="12.75">
      <c r="A10" s="42">
        <v>22</v>
      </c>
      <c r="B10" s="7">
        <v>1766.666666804762</v>
      </c>
      <c r="C10" s="7">
        <v>27.83459813373143</v>
      </c>
      <c r="D10" s="7">
        <f t="shared" si="1"/>
        <v>28.117615989076324</v>
      </c>
      <c r="E10" s="37">
        <v>-2.8975</v>
      </c>
      <c r="F10" s="37">
        <f t="shared" si="0"/>
        <v>-2.9975</v>
      </c>
      <c r="G10" s="37">
        <f t="shared" si="2"/>
        <v>-3.0691666666666664</v>
      </c>
      <c r="H10" s="45">
        <v>-0.36612538880595225</v>
      </c>
      <c r="I10" s="45">
        <f t="shared" si="3"/>
        <v>-0.3788300022757662</v>
      </c>
    </row>
    <row r="11" spans="1:9" ht="12.75">
      <c r="A11" s="42">
        <v>23</v>
      </c>
      <c r="B11" s="7">
        <v>1759.761904890136</v>
      </c>
      <c r="C11" s="7">
        <v>27.970186346526074</v>
      </c>
      <c r="D11" s="7">
        <f t="shared" si="1"/>
        <v>28.018481775761142</v>
      </c>
      <c r="E11" s="37">
        <v>-3.0295</v>
      </c>
      <c r="F11" s="37">
        <f t="shared" si="0"/>
        <v>-3.1295</v>
      </c>
      <c r="G11" s="37">
        <f t="shared" si="2"/>
        <v>-3.054166666666667</v>
      </c>
      <c r="H11" s="45">
        <v>-0.46987784447373415</v>
      </c>
      <c r="I11" s="45">
        <f t="shared" si="3"/>
        <v>-0.384482963383095</v>
      </c>
    </row>
    <row r="12" spans="1:9" ht="12.75">
      <c r="A12" s="42">
        <v>24</v>
      </c>
      <c r="B12" s="7">
        <v>1752.8571429755102</v>
      </c>
      <c r="C12" s="7">
        <v>28.250660847025927</v>
      </c>
      <c r="D12" s="7">
        <f t="shared" si="1"/>
        <v>28.16672604206255</v>
      </c>
      <c r="E12" s="37">
        <v>-2.9355</v>
      </c>
      <c r="F12" s="37">
        <f t="shared" si="0"/>
        <v>-3.0355000000000003</v>
      </c>
      <c r="G12" s="37">
        <f t="shared" si="2"/>
        <v>-3.125833333333334</v>
      </c>
      <c r="H12" s="45">
        <v>-0.31744565686959847</v>
      </c>
      <c r="I12" s="45">
        <f t="shared" si="3"/>
        <v>-0.4252654079036349</v>
      </c>
    </row>
    <row r="13" spans="1:9" ht="12.75">
      <c r="A13" s="42">
        <v>25</v>
      </c>
      <c r="B13" s="7">
        <v>1745.9523810608844</v>
      </c>
      <c r="C13" s="7">
        <v>28.279330932635652</v>
      </c>
      <c r="D13" s="7">
        <f t="shared" si="1"/>
        <v>27.845701561319103</v>
      </c>
      <c r="E13" s="37">
        <v>-3.1125</v>
      </c>
      <c r="F13" s="37">
        <f t="shared" si="0"/>
        <v>-3.2125</v>
      </c>
      <c r="G13" s="37">
        <f t="shared" si="2"/>
        <v>-3.1631666666666667</v>
      </c>
      <c r="H13" s="45">
        <v>-0.4884727223675721</v>
      </c>
      <c r="I13" s="45">
        <f t="shared" si="3"/>
        <v>-0.5294788413918531</v>
      </c>
    </row>
    <row r="14" spans="1:9" ht="12.75">
      <c r="A14" s="42">
        <v>26</v>
      </c>
      <c r="B14" s="7">
        <v>1739.0476191462585</v>
      </c>
      <c r="C14" s="7">
        <v>27.007112904295735</v>
      </c>
      <c r="D14" s="7">
        <f t="shared" si="1"/>
        <v>27.40463924784712</v>
      </c>
      <c r="E14" s="37">
        <v>-3.1415</v>
      </c>
      <c r="F14" s="37">
        <f t="shared" si="0"/>
        <v>-3.2415000000000003</v>
      </c>
      <c r="G14" s="37">
        <f t="shared" si="2"/>
        <v>-3.2255000000000003</v>
      </c>
      <c r="H14" s="45">
        <v>-0.7825181449383884</v>
      </c>
      <c r="I14" s="45">
        <f t="shared" si="3"/>
        <v>-0.6837001566985167</v>
      </c>
    </row>
    <row r="15" spans="1:9" ht="12.75">
      <c r="A15" s="42">
        <v>27</v>
      </c>
      <c r="B15" s="7">
        <v>1732.1428572316327</v>
      </c>
      <c r="C15" s="7">
        <v>26.927473906609972</v>
      </c>
      <c r="D15" s="7">
        <f t="shared" si="1"/>
        <v>27.06741061848685</v>
      </c>
      <c r="E15" s="37">
        <v>-3.1225</v>
      </c>
      <c r="F15" s="37">
        <f t="shared" si="0"/>
        <v>-3.2225</v>
      </c>
      <c r="G15" s="37">
        <f t="shared" si="2"/>
        <v>-3.2085000000000004</v>
      </c>
      <c r="H15" s="45">
        <v>-0.7801096027895893</v>
      </c>
      <c r="I15" s="45">
        <f t="shared" si="3"/>
        <v>-0.7369561211485722</v>
      </c>
    </row>
    <row r="16" spans="1:9" ht="12.75">
      <c r="A16" s="42">
        <v>28</v>
      </c>
      <c r="B16" s="7">
        <v>1725.2380953170068</v>
      </c>
      <c r="C16" s="7">
        <v>27.26764504455485</v>
      </c>
      <c r="D16" s="7">
        <f t="shared" si="1"/>
        <v>27.166905068989177</v>
      </c>
      <c r="E16" s="37">
        <v>-3.0615</v>
      </c>
      <c r="F16" s="37">
        <f t="shared" si="0"/>
        <v>-3.1615</v>
      </c>
      <c r="G16" s="37">
        <f t="shared" si="2"/>
        <v>-3.1185000000000005</v>
      </c>
      <c r="H16" s="45">
        <v>-0.6482406157177392</v>
      </c>
      <c r="I16" s="45">
        <f t="shared" si="3"/>
        <v>-0.6262281106272547</v>
      </c>
    </row>
    <row r="17" spans="1:9" ht="12.75">
      <c r="A17" s="42">
        <v>29</v>
      </c>
      <c r="B17" s="7">
        <v>1718.333333402381</v>
      </c>
      <c r="C17" s="7">
        <v>27.30559625580271</v>
      </c>
      <c r="D17" s="7">
        <f t="shared" si="1"/>
        <v>27.359959478224585</v>
      </c>
      <c r="E17" s="37">
        <v>-2.8715</v>
      </c>
      <c r="F17" s="37">
        <f t="shared" si="0"/>
        <v>-2.9715000000000003</v>
      </c>
      <c r="G17" s="37">
        <f t="shared" si="2"/>
        <v>-3.055166666666667</v>
      </c>
      <c r="H17" s="45">
        <v>-0.45033411337443563</v>
      </c>
      <c r="I17" s="45">
        <f t="shared" si="3"/>
        <v>-0.5226751087032117</v>
      </c>
    </row>
    <row r="18" spans="1:9" ht="12.75">
      <c r="A18" s="42">
        <v>30</v>
      </c>
      <c r="B18" s="7">
        <v>1711.428571487755</v>
      </c>
      <c r="C18" s="7">
        <v>27.506637134316193</v>
      </c>
      <c r="D18" s="7">
        <f t="shared" si="1"/>
        <v>27.367833599988842</v>
      </c>
      <c r="E18" s="37">
        <v>-2.9325</v>
      </c>
      <c r="F18" s="37">
        <f t="shared" si="0"/>
        <v>-3.0325</v>
      </c>
      <c r="G18" s="37">
        <f t="shared" si="2"/>
        <v>-3.1015</v>
      </c>
      <c r="H18" s="45">
        <v>-0.46945059701745995</v>
      </c>
      <c r="I18" s="45">
        <f t="shared" si="3"/>
        <v>-0.5673680000023252</v>
      </c>
    </row>
    <row r="19" spans="1:9" ht="12.75">
      <c r="A19" s="42">
        <v>31</v>
      </c>
      <c r="B19" s="7">
        <v>1704.5238095731293</v>
      </c>
      <c r="C19" s="7">
        <v>27.291267409847617</v>
      </c>
      <c r="D19" s="7">
        <f t="shared" si="1"/>
        <v>27.460931033916186</v>
      </c>
      <c r="E19" s="37">
        <v>-3.2005</v>
      </c>
      <c r="F19" s="37">
        <f t="shared" si="0"/>
        <v>-3.3005</v>
      </c>
      <c r="G19" s="37">
        <f t="shared" si="2"/>
        <v>-3.1341666666666668</v>
      </c>
      <c r="H19" s="45">
        <v>-0.7823192896150799</v>
      </c>
      <c r="I19" s="45">
        <f t="shared" si="3"/>
        <v>-0.5806393679341277</v>
      </c>
    </row>
    <row r="20" spans="1:9" ht="12.75">
      <c r="A20" s="42">
        <v>32</v>
      </c>
      <c r="B20" s="7">
        <v>1697.6190476585034</v>
      </c>
      <c r="C20" s="7">
        <v>27.58488855758475</v>
      </c>
      <c r="D20" s="7">
        <f t="shared" si="1"/>
        <v>27.248352439368475</v>
      </c>
      <c r="E20" s="37">
        <v>-2.9695</v>
      </c>
      <c r="F20" s="37">
        <f t="shared" si="0"/>
        <v>-3.0695</v>
      </c>
      <c r="G20" s="37">
        <f t="shared" si="2"/>
        <v>-3.2151666666666667</v>
      </c>
      <c r="H20" s="45">
        <v>-0.49014821716984336</v>
      </c>
      <c r="I20" s="45">
        <f t="shared" si="3"/>
        <v>-0.705926575131568</v>
      </c>
    </row>
    <row r="21" spans="1:9" ht="12.75">
      <c r="A21" s="42">
        <v>33</v>
      </c>
      <c r="B21" s="7">
        <v>1690.7142857438776</v>
      </c>
      <c r="C21" s="7">
        <v>26.868901350673053</v>
      </c>
      <c r="D21" s="7">
        <f t="shared" si="1"/>
        <v>27.477396567970704</v>
      </c>
      <c r="E21" s="37">
        <v>-3.1755</v>
      </c>
      <c r="F21" s="37">
        <f t="shared" si="0"/>
        <v>-3.2755</v>
      </c>
      <c r="G21" s="37">
        <f t="shared" si="2"/>
        <v>-3.2118333333333333</v>
      </c>
      <c r="H21" s="45">
        <v>-0.8453122186097808</v>
      </c>
      <c r="I21" s="45">
        <f t="shared" si="3"/>
        <v>-0.6548757150061034</v>
      </c>
    </row>
    <row r="22" spans="1:9" ht="12.75">
      <c r="A22" s="42">
        <v>34</v>
      </c>
      <c r="B22" s="7">
        <v>1683.8095238292517</v>
      </c>
      <c r="C22" s="7">
        <v>27.978399795654305</v>
      </c>
      <c r="D22" s="7">
        <f t="shared" si="1"/>
        <v>27.420129554312563</v>
      </c>
      <c r="E22" s="37">
        <v>-3.1905</v>
      </c>
      <c r="F22" s="37">
        <f t="shared" si="0"/>
        <v>-3.2905</v>
      </c>
      <c r="G22" s="37">
        <f t="shared" si="2"/>
        <v>-3.2465000000000006</v>
      </c>
      <c r="H22" s="45">
        <v>-0.6291667092386861</v>
      </c>
      <c r="I22" s="45">
        <f t="shared" si="3"/>
        <v>-0.7014730095182152</v>
      </c>
    </row>
    <row r="23" spans="1:9" ht="12.75">
      <c r="A23" s="42">
        <v>35</v>
      </c>
      <c r="B23" s="7">
        <v>1676.9047619146259</v>
      </c>
      <c r="C23" s="7">
        <v>27.41308751661034</v>
      </c>
      <c r="D23" s="7">
        <f t="shared" si="1"/>
        <v>27.725075793418</v>
      </c>
      <c r="E23" s="37">
        <v>-3.0735</v>
      </c>
      <c r="F23" s="37">
        <f t="shared" si="0"/>
        <v>-3.1735</v>
      </c>
      <c r="G23" s="37">
        <f t="shared" si="2"/>
        <v>-3.1499393570890937</v>
      </c>
      <c r="H23" s="45">
        <v>-0.6299401007061788</v>
      </c>
      <c r="I23" s="45">
        <f t="shared" si="3"/>
        <v>-0.5413819001270099</v>
      </c>
    </row>
    <row r="24" spans="1:9" ht="12.75">
      <c r="A24" s="42">
        <v>36</v>
      </c>
      <c r="B24" s="7">
        <v>1670</v>
      </c>
      <c r="C24" s="7">
        <v>27.783740067989353</v>
      </c>
      <c r="D24" s="7">
        <f t="shared" si="1"/>
        <v>27.74383463010484</v>
      </c>
      <c r="E24" s="37">
        <v>-2.88581807126728</v>
      </c>
      <c r="F24" s="37">
        <f t="shared" si="0"/>
        <v>-2.98581807126728</v>
      </c>
      <c r="G24" s="37">
        <f t="shared" si="2"/>
        <v>-3.09314800150386</v>
      </c>
      <c r="H24" s="45">
        <v>-0.3650388904361648</v>
      </c>
      <c r="I24" s="45">
        <f t="shared" si="3"/>
        <v>-0.48068245356535133</v>
      </c>
    </row>
    <row r="25" spans="1:9" ht="12.75">
      <c r="A25" s="42">
        <v>37</v>
      </c>
      <c r="B25" s="7">
        <v>1663.33</v>
      </c>
      <c r="C25" s="7">
        <v>28.03467630571483</v>
      </c>
      <c r="D25" s="7">
        <f t="shared" si="1"/>
        <v>27.67354728002117</v>
      </c>
      <c r="E25" s="37">
        <v>-3.0201259332443</v>
      </c>
      <c r="F25" s="37">
        <f t="shared" si="0"/>
        <v>-3.1201259332443</v>
      </c>
      <c r="G25" s="37">
        <f t="shared" si="2"/>
        <v>-3.071143367700923</v>
      </c>
      <c r="H25" s="45">
        <v>-0.44706836955371054</v>
      </c>
      <c r="I25" s="45">
        <f t="shared" si="3"/>
        <v>-0.47332101769651175</v>
      </c>
    </row>
    <row r="26" spans="1:9" ht="12.75">
      <c r="A26" s="42">
        <v>38</v>
      </c>
      <c r="B26" s="7">
        <v>1656.66</v>
      </c>
      <c r="C26" s="7">
        <v>27.202225466359344</v>
      </c>
      <c r="D26" s="7">
        <f t="shared" si="1"/>
        <v>27.573479401473023</v>
      </c>
      <c r="E26" s="37">
        <v>-3.00748609859119</v>
      </c>
      <c r="F26" s="37">
        <f t="shared" si="0"/>
        <v>-3.10748609859119</v>
      </c>
      <c r="G26" s="37">
        <f t="shared" si="2"/>
        <v>-3.155423585347273</v>
      </c>
      <c r="H26" s="45">
        <v>-0.60785579309966</v>
      </c>
      <c r="I26" s="45">
        <f t="shared" si="3"/>
        <v>-0.5784487100403936</v>
      </c>
    </row>
    <row r="27" spans="1:9" ht="12.75">
      <c r="A27" s="42">
        <v>39</v>
      </c>
      <c r="B27" s="7">
        <v>1649.99</v>
      </c>
      <c r="C27" s="7">
        <v>27.483536432344895</v>
      </c>
      <c r="D27" s="7">
        <f t="shared" si="1"/>
        <v>27.44570326960934</v>
      </c>
      <c r="E27" s="37">
        <v>-3.13865872420633</v>
      </c>
      <c r="F27" s="37">
        <f t="shared" si="0"/>
        <v>-3.23865872420633</v>
      </c>
      <c r="G27" s="37">
        <f t="shared" si="2"/>
        <v>-3.16540571657039</v>
      </c>
      <c r="H27" s="45">
        <v>-0.6804219674678101</v>
      </c>
      <c r="I27" s="45">
        <f t="shared" si="3"/>
        <v>-0.6150508687351107</v>
      </c>
    </row>
    <row r="28" spans="1:9" ht="12.75">
      <c r="A28" s="42">
        <v>40</v>
      </c>
      <c r="B28" s="7">
        <v>1643.32</v>
      </c>
      <c r="C28" s="7">
        <v>27.651347910123782</v>
      </c>
      <c r="D28" s="7">
        <f t="shared" si="1"/>
        <v>27.615486801930473</v>
      </c>
      <c r="E28" s="37">
        <v>-3.05007232691365</v>
      </c>
      <c r="F28" s="37">
        <f t="shared" si="0"/>
        <v>-3.15007232691365</v>
      </c>
      <c r="G28" s="37">
        <f t="shared" si="2"/>
        <v>-3.1039021560237967</v>
      </c>
      <c r="H28" s="45">
        <v>-0.556874845637862</v>
      </c>
      <c r="I28" s="45">
        <f t="shared" si="3"/>
        <v>-0.518175738954949</v>
      </c>
    </row>
    <row r="29" spans="1:9" ht="12.75">
      <c r="A29" s="42">
        <v>41</v>
      </c>
      <c r="B29" s="7">
        <v>1636.65</v>
      </c>
      <c r="C29" s="7">
        <v>27.71157606332273</v>
      </c>
      <c r="D29" s="7">
        <f t="shared" si="1"/>
        <v>27.877660514818718</v>
      </c>
      <c r="E29" s="37">
        <v>-2.82297541695141</v>
      </c>
      <c r="F29" s="37">
        <f t="shared" si="0"/>
        <v>-2.92297541695141</v>
      </c>
      <c r="G29" s="37">
        <f t="shared" si="2"/>
        <v>-3.0009062929971897</v>
      </c>
      <c r="H29" s="45">
        <v>-0.31723040375917433</v>
      </c>
      <c r="I29" s="45">
        <f t="shared" si="3"/>
        <v>-0.36056035240995704</v>
      </c>
    </row>
    <row r="30" spans="1:9" ht="12.75">
      <c r="A30" s="42">
        <v>42</v>
      </c>
      <c r="B30" s="7">
        <v>1629.98</v>
      </c>
      <c r="C30" s="7">
        <v>28.27005757100964</v>
      </c>
      <c r="D30" s="7">
        <f t="shared" si="1"/>
        <v>28.111742342478134</v>
      </c>
      <c r="E30" s="37">
        <v>-2.82967113512651</v>
      </c>
      <c r="F30" s="37">
        <f t="shared" si="0"/>
        <v>-2.92967113512651</v>
      </c>
      <c r="G30" s="37">
        <f t="shared" si="2"/>
        <v>-3.015094569401146</v>
      </c>
      <c r="H30" s="45">
        <v>-0.2075758078328348</v>
      </c>
      <c r="I30" s="45">
        <f t="shared" si="3"/>
        <v>-0.32598158138486816</v>
      </c>
    </row>
    <row r="31" spans="1:9" ht="12.75">
      <c r="A31" s="42">
        <v>43</v>
      </c>
      <c r="B31" s="7">
        <v>1623.31</v>
      </c>
      <c r="C31" s="7">
        <v>28.353593393102038</v>
      </c>
      <c r="D31" s="7">
        <f t="shared" si="1"/>
        <v>28.211735719299554</v>
      </c>
      <c r="E31" s="37">
        <v>-3.09263715612552</v>
      </c>
      <c r="F31" s="37">
        <f t="shared" si="0"/>
        <v>-3.19263715612552</v>
      </c>
      <c r="G31" s="37">
        <f t="shared" si="2"/>
        <v>-3.0097927634765536</v>
      </c>
      <c r="H31" s="45">
        <v>-0.4531385325625954</v>
      </c>
      <c r="I31" s="45">
        <f t="shared" si="3"/>
        <v>-0.29984782195581255</v>
      </c>
    </row>
    <row r="32" spans="1:9" ht="12.75">
      <c r="A32" s="42">
        <v>44</v>
      </c>
      <c r="B32" s="7">
        <v>1616.64</v>
      </c>
      <c r="C32" s="7">
        <v>28.011556193786987</v>
      </c>
      <c r="D32" s="7">
        <f t="shared" si="1"/>
        <v>27.93110060691052</v>
      </c>
      <c r="E32" s="37">
        <v>-2.80706999917763</v>
      </c>
      <c r="F32" s="37">
        <f t="shared" si="0"/>
        <v>-2.90706999917763</v>
      </c>
      <c r="G32" s="37">
        <f t="shared" si="2"/>
        <v>-3.0641960688587635</v>
      </c>
      <c r="H32" s="45">
        <v>-0.23882912547200752</v>
      </c>
      <c r="I32" s="45">
        <f t="shared" si="3"/>
        <v>-0.41271677575240545</v>
      </c>
    </row>
    <row r="33" spans="1:9" ht="12.75">
      <c r="A33" s="42">
        <v>45</v>
      </c>
      <c r="B33" s="7">
        <v>1609.97</v>
      </c>
      <c r="C33" s="7">
        <v>27.42815223384253</v>
      </c>
      <c r="D33" s="7">
        <f t="shared" si="1"/>
        <v>28.01754890980631</v>
      </c>
      <c r="E33" s="37">
        <v>-2.99288105127314</v>
      </c>
      <c r="F33" s="37">
        <f t="shared" si="0"/>
        <v>-3.09288105127314</v>
      </c>
      <c r="G33" s="37">
        <f t="shared" si="2"/>
        <v>-3.0635717814423837</v>
      </c>
      <c r="H33" s="45">
        <v>-0.5461826692226134</v>
      </c>
      <c r="I33" s="45">
        <f t="shared" si="3"/>
        <v>-0.3940824252327341</v>
      </c>
    </row>
    <row r="34" spans="1:9" ht="12.75">
      <c r="A34" s="42">
        <v>46</v>
      </c>
      <c r="B34" s="7">
        <v>1603.3</v>
      </c>
      <c r="C34" s="7">
        <v>28.612938301789434</v>
      </c>
      <c r="D34" s="7">
        <f t="shared" si="1"/>
        <v>27.9880819743579</v>
      </c>
      <c r="E34" s="37">
        <v>-3.09076429387638</v>
      </c>
      <c r="F34" s="37">
        <f t="shared" si="0"/>
        <v>-3.1907642938763803</v>
      </c>
      <c r="G34" s="37">
        <f t="shared" si="2"/>
        <v>-3.1347121586598234</v>
      </c>
      <c r="H34" s="45">
        <v>-0.3972354810035815</v>
      </c>
      <c r="I34" s="45">
        <f t="shared" si="3"/>
        <v>-0.47136174733526065</v>
      </c>
    </row>
    <row r="35" spans="1:9" ht="12.75">
      <c r="A35" s="42">
        <v>47</v>
      </c>
      <c r="B35" s="7">
        <v>1596.63</v>
      </c>
      <c r="C35" s="7">
        <v>27.923155387441742</v>
      </c>
      <c r="D35" s="7">
        <f t="shared" si="1"/>
        <v>28.200470250020313</v>
      </c>
      <c r="E35" s="37">
        <v>-3.02049113082995</v>
      </c>
      <c r="F35" s="37">
        <f t="shared" si="0"/>
        <v>-3.12049113082995</v>
      </c>
      <c r="G35" s="37">
        <f t="shared" si="2"/>
        <v>-3.1291033483725434</v>
      </c>
      <c r="H35" s="45">
        <v>-0.470667091779587</v>
      </c>
      <c r="I35" s="45">
        <f t="shared" si="3"/>
        <v>-0.4215053796183123</v>
      </c>
    </row>
    <row r="36" spans="1:9" ht="12.75">
      <c r="A36" s="42">
        <v>48</v>
      </c>
      <c r="B36" s="7">
        <v>1589.96</v>
      </c>
      <c r="C36" s="7">
        <v>28.065317060829752</v>
      </c>
      <c r="D36" s="7">
        <f t="shared" si="1"/>
        <v>28.09754856817234</v>
      </c>
      <c r="E36" s="37">
        <v>-2.9760546204113</v>
      </c>
      <c r="F36" s="37">
        <f t="shared" si="0"/>
        <v>-3.0760546204113</v>
      </c>
      <c r="G36" s="37">
        <f t="shared" si="2"/>
        <v>-3.1860939833734103</v>
      </c>
      <c r="H36" s="45">
        <v>-0.39661356607176834</v>
      </c>
      <c r="I36" s="45">
        <f t="shared" si="3"/>
        <v>-0.4999380316708389</v>
      </c>
    </row>
    <row r="37" spans="1:9" ht="12.75">
      <c r="A37" s="42">
        <v>49</v>
      </c>
      <c r="B37" s="7">
        <v>1583.29</v>
      </c>
      <c r="C37" s="7">
        <v>28.304173256245527</v>
      </c>
      <c r="D37" s="7">
        <f t="shared" si="1"/>
        <v>27.978646819364922</v>
      </c>
      <c r="E37" s="37">
        <v>-3.26173619887898</v>
      </c>
      <c r="F37" s="37">
        <f t="shared" si="0"/>
        <v>-3.36173619887898</v>
      </c>
      <c r="G37" s="37">
        <f t="shared" si="2"/>
        <v>-3.1595515882844296</v>
      </c>
      <c r="H37" s="45">
        <v>-0.6325334371611615</v>
      </c>
      <c r="I37" s="45">
        <f t="shared" si="3"/>
        <v>-0.49816683425007086</v>
      </c>
    </row>
    <row r="38" spans="1:9" ht="12.75">
      <c r="A38" s="42">
        <v>50</v>
      </c>
      <c r="B38" s="7">
        <v>1576.62</v>
      </c>
      <c r="C38" s="7">
        <v>27.56645014101949</v>
      </c>
      <c r="D38" s="7">
        <f t="shared" si="1"/>
        <v>28.134076172562658</v>
      </c>
      <c r="E38" s="37">
        <v>-2.94086394556301</v>
      </c>
      <c r="F38" s="37">
        <f t="shared" si="0"/>
        <v>-3.04086394556301</v>
      </c>
      <c r="G38" s="37">
        <f t="shared" si="2"/>
        <v>-3.20836356648427</v>
      </c>
      <c r="H38" s="45">
        <v>-0.46535349951728244</v>
      </c>
      <c r="I38" s="45">
        <f t="shared" si="3"/>
        <v>-0.5145976972003825</v>
      </c>
    </row>
    <row r="39" spans="1:9" ht="12.75">
      <c r="A39" s="42">
        <v>51</v>
      </c>
      <c r="B39" s="7">
        <v>1569.95</v>
      </c>
      <c r="C39" s="7">
        <v>28.53160512042296</v>
      </c>
      <c r="D39" s="7">
        <f t="shared" si="1"/>
        <v>27.933081770958093</v>
      </c>
      <c r="E39" s="37">
        <v>-3.12249055501082</v>
      </c>
      <c r="F39" s="37">
        <f t="shared" si="0"/>
        <v>-3.22249055501082</v>
      </c>
      <c r="G39" s="37">
        <f t="shared" si="2"/>
        <v>-3.1194618414320416</v>
      </c>
      <c r="H39" s="45">
        <v>-0.44590615492270347</v>
      </c>
      <c r="I39" s="45">
        <f t="shared" si="3"/>
        <v>-0.46756980581577245</v>
      </c>
    </row>
    <row r="40" spans="1:9" ht="12.75">
      <c r="A40" s="42">
        <v>52</v>
      </c>
      <c r="B40" s="7">
        <v>1563.28</v>
      </c>
      <c r="C40" s="7">
        <v>27.701190051431826</v>
      </c>
      <c r="D40" s="7">
        <f t="shared" si="1"/>
        <v>28.041458581336713</v>
      </c>
      <c r="E40" s="37">
        <v>-2.995031023722295</v>
      </c>
      <c r="F40" s="37">
        <f t="shared" si="0"/>
        <v>-3.095031023722295</v>
      </c>
      <c r="G40" s="37">
        <f t="shared" si="2"/>
        <v>-3.0950310237222953</v>
      </c>
      <c r="H40" s="45">
        <v>-0.49144976300733134</v>
      </c>
      <c r="I40" s="45">
        <f t="shared" si="3"/>
        <v>-0.42056048594381407</v>
      </c>
    </row>
    <row r="41" spans="1:9" ht="12.75">
      <c r="A41" s="42">
        <v>53</v>
      </c>
      <c r="B41" s="7">
        <v>1556.61</v>
      </c>
      <c r="C41" s="7">
        <v>27.89158057215534</v>
      </c>
      <c r="D41" s="7">
        <f t="shared" si="1"/>
        <v>27.898512235760602</v>
      </c>
      <c r="E41" s="37">
        <v>-2.86757149243377</v>
      </c>
      <c r="F41" s="37">
        <f t="shared" si="0"/>
        <v>-2.96757149243377</v>
      </c>
      <c r="G41" s="37">
        <f t="shared" si="2"/>
        <v>-3.024594599885972</v>
      </c>
      <c r="H41" s="45">
        <v>-0.32432553990140733</v>
      </c>
      <c r="I41" s="45">
        <f t="shared" si="3"/>
        <v>-0.37990455076918006</v>
      </c>
    </row>
    <row r="42" spans="1:9" ht="12.75">
      <c r="A42" s="42">
        <v>54</v>
      </c>
      <c r="B42" s="7">
        <v>1549.94</v>
      </c>
      <c r="C42" s="7">
        <v>28.102766083694632</v>
      </c>
      <c r="D42" s="7">
        <f t="shared" si="1"/>
        <v>27.835391629559506</v>
      </c>
      <c r="E42" s="37">
        <v>-2.91118128350185</v>
      </c>
      <c r="F42" s="37">
        <f t="shared" si="0"/>
        <v>-3.01118128350185</v>
      </c>
      <c r="G42" s="37">
        <f t="shared" si="2"/>
        <v>-3.0026706434718133</v>
      </c>
      <c r="H42" s="45">
        <v>-0.3239383493988015</v>
      </c>
      <c r="I42" s="45">
        <f t="shared" si="3"/>
        <v>-0.3711307206469165</v>
      </c>
    </row>
    <row r="43" spans="1:9" ht="12.75">
      <c r="A43" s="42">
        <v>55</v>
      </c>
      <c r="B43" s="7">
        <v>1543.27</v>
      </c>
      <c r="C43" s="7">
        <v>27.51182823282854</v>
      </c>
      <c r="D43" s="7">
        <f t="shared" si="1"/>
        <v>27.713857980940244</v>
      </c>
      <c r="E43" s="37">
        <v>-2.92925915447982</v>
      </c>
      <c r="F43" s="37">
        <f t="shared" si="0"/>
        <v>-3.02925915447982</v>
      </c>
      <c r="G43" s="37">
        <f t="shared" si="2"/>
        <v>-3.07499456039146</v>
      </c>
      <c r="H43" s="45">
        <v>-0.4651282726405406</v>
      </c>
      <c r="I43" s="45">
        <f t="shared" si="3"/>
        <v>-0.4687741476955762</v>
      </c>
    </row>
    <row r="44" spans="1:9" ht="12.75">
      <c r="A44" s="42">
        <v>56</v>
      </c>
      <c r="B44" s="7">
        <v>1536.6</v>
      </c>
      <c r="C44" s="7">
        <v>27.526979626297553</v>
      </c>
      <c r="D44" s="7">
        <f t="shared" si="1"/>
        <v>27.755155029984603</v>
      </c>
      <c r="E44" s="37">
        <v>-3.08454324319271</v>
      </c>
      <c r="F44" s="37">
        <f t="shared" si="0"/>
        <v>-3.18454324319271</v>
      </c>
      <c r="G44" s="37">
        <f t="shared" si="2"/>
        <v>-3.0832453565624203</v>
      </c>
      <c r="H44" s="45">
        <v>-0.6172558210473865</v>
      </c>
      <c r="I44" s="45">
        <f t="shared" si="3"/>
        <v>-0.4684213919822951</v>
      </c>
    </row>
    <row r="45" spans="1:9" ht="12.75">
      <c r="A45" s="42">
        <v>57</v>
      </c>
      <c r="B45" s="7">
        <v>1529.93</v>
      </c>
      <c r="C45" s="7">
        <v>28.226657230827705</v>
      </c>
      <c r="D45" s="7">
        <f t="shared" si="1"/>
        <v>28.0585117053258</v>
      </c>
      <c r="E45" s="37">
        <v>-2.93593367201473</v>
      </c>
      <c r="F45" s="37">
        <f t="shared" si="0"/>
        <v>-3.03593367201473</v>
      </c>
      <c r="G45" s="37">
        <f t="shared" si="2"/>
        <v>-3.1830942490134504</v>
      </c>
      <c r="H45" s="45">
        <v>-0.32288008225895826</v>
      </c>
      <c r="I45" s="45">
        <f t="shared" si="3"/>
        <v>-0.5050709770705747</v>
      </c>
    </row>
    <row r="46" spans="1:9" ht="12.75">
      <c r="A46" s="42">
        <v>58</v>
      </c>
      <c r="B46" s="7">
        <v>1523.26</v>
      </c>
      <c r="C46" s="7">
        <v>28.421898258852146</v>
      </c>
      <c r="D46" s="7">
        <f t="shared" si="1"/>
        <v>28.469426854598538</v>
      </c>
      <c r="E46" s="37">
        <v>-3.22880583183291</v>
      </c>
      <c r="F46" s="37">
        <f t="shared" si="0"/>
        <v>-3.32880583183291</v>
      </c>
      <c r="G46" s="37">
        <f t="shared" si="2"/>
        <v>-3.187366509077824</v>
      </c>
      <c r="H46" s="45">
        <v>-0.5750770279053795</v>
      </c>
      <c r="I46" s="45">
        <f t="shared" si="3"/>
        <v>-0.42373591436979446</v>
      </c>
    </row>
    <row r="47" spans="1:9" ht="12.75">
      <c r="A47" s="42">
        <v>59</v>
      </c>
      <c r="B47" s="7">
        <v>1516.59</v>
      </c>
      <c r="C47" s="7">
        <v>28.759725074115764</v>
      </c>
      <c r="D47" s="7">
        <f t="shared" si="1"/>
        <v>28.663688347530798</v>
      </c>
      <c r="E47" s="37">
        <v>-3.09736002338583</v>
      </c>
      <c r="F47" s="37">
        <f t="shared" si="0"/>
        <v>-3.19736002338583</v>
      </c>
      <c r="G47" s="37">
        <f t="shared" si="2"/>
        <v>-3.255869261442257</v>
      </c>
      <c r="H47" s="45">
        <v>-0.3732506329450457</v>
      </c>
      <c r="I47" s="45">
        <f t="shared" si="3"/>
        <v>-0.4517675223733401</v>
      </c>
    </row>
    <row r="48" spans="1:9" ht="12.75">
      <c r="A48" s="42">
        <v>60</v>
      </c>
      <c r="B48" s="7">
        <v>1509.92</v>
      </c>
      <c r="C48" s="7">
        <v>28.809441709624487</v>
      </c>
      <c r="D48" s="7">
        <f t="shared" si="1"/>
        <v>28.579759678116048</v>
      </c>
      <c r="E48" s="37">
        <v>-3.14144192910803</v>
      </c>
      <c r="F48" s="37">
        <f t="shared" si="0"/>
        <v>-3.24144192910803</v>
      </c>
      <c r="G48" s="37">
        <f t="shared" si="2"/>
        <v>-3.14557924665212</v>
      </c>
      <c r="H48" s="45">
        <v>-0.4069749062695951</v>
      </c>
      <c r="I48" s="45">
        <f t="shared" si="3"/>
        <v>-0.35896264704460973</v>
      </c>
    </row>
    <row r="49" spans="1:9" ht="12.75">
      <c r="A49" s="42">
        <v>61</v>
      </c>
      <c r="B49" s="7">
        <v>1503.25</v>
      </c>
      <c r="C49" s="7">
        <v>28.170112250607897</v>
      </c>
      <c r="D49" s="7">
        <f t="shared" si="1"/>
        <v>28.454590530852343</v>
      </c>
      <c r="E49" s="37">
        <v>-2.8979357874625</v>
      </c>
      <c r="F49" s="37">
        <f t="shared" si="0"/>
        <v>-2.9979357874625</v>
      </c>
      <c r="G49" s="37">
        <f t="shared" si="2"/>
        <v>-3.1889873421365302</v>
      </c>
      <c r="H49" s="45">
        <v>-0.29666240191918836</v>
      </c>
      <c r="I49" s="45">
        <f t="shared" si="3"/>
        <v>-0.4284476482089581</v>
      </c>
    </row>
    <row r="50" spans="1:9" ht="12.75">
      <c r="A50" s="42">
        <v>62</v>
      </c>
      <c r="B50" s="7">
        <v>1496.58</v>
      </c>
      <c r="C50" s="7">
        <v>28.384217632324653</v>
      </c>
      <c r="D50" s="7">
        <f t="shared" si="1"/>
        <v>28.07271380451181</v>
      </c>
      <c r="E50" s="37">
        <v>-3.22758430983906</v>
      </c>
      <c r="F50" s="37">
        <f t="shared" si="0"/>
        <v>-3.32758430983906</v>
      </c>
      <c r="G50" s="37">
        <f t="shared" si="2"/>
        <v>-3.08988668387904</v>
      </c>
      <c r="H50" s="45">
        <v>-0.5817056364380908</v>
      </c>
      <c r="I50" s="45">
        <f t="shared" si="3"/>
        <v>-0.4089046412724125</v>
      </c>
    </row>
    <row r="51" spans="1:9" ht="12.75">
      <c r="A51" s="42">
        <v>63</v>
      </c>
      <c r="B51" s="7">
        <v>1489.91</v>
      </c>
      <c r="C51" s="7">
        <v>27.66381153060289</v>
      </c>
      <c r="D51" s="7">
        <f t="shared" si="1"/>
        <v>27.916782994447686</v>
      </c>
      <c r="E51" s="37">
        <v>-2.84413995433556</v>
      </c>
      <c r="F51" s="37">
        <f t="shared" si="0"/>
        <v>-2.94413995433556</v>
      </c>
      <c r="G51" s="37">
        <f t="shared" si="2"/>
        <v>-3.1635397619828804</v>
      </c>
      <c r="H51" s="45">
        <v>-0.3483458854599585</v>
      </c>
      <c r="I51" s="45">
        <f t="shared" si="3"/>
        <v>-0.5150433048062788</v>
      </c>
    </row>
    <row r="52" spans="1:9" ht="12.75">
      <c r="A52" s="42">
        <v>64</v>
      </c>
      <c r="B52" s="7">
        <v>1483.24</v>
      </c>
      <c r="C52" s="7">
        <v>27.702319820415518</v>
      </c>
      <c r="D52" s="7">
        <f t="shared" si="1"/>
        <v>27.79286022254919</v>
      </c>
      <c r="E52" s="37">
        <v>-3.11889502177402</v>
      </c>
      <c r="F52" s="37">
        <f t="shared" si="0"/>
        <v>-3.21889502177402</v>
      </c>
      <c r="G52" s="37">
        <f t="shared" si="2"/>
        <v>-2.982237505784927</v>
      </c>
      <c r="H52" s="45">
        <v>-0.6150783925207872</v>
      </c>
      <c r="I52" s="45">
        <f t="shared" si="3"/>
        <v>-0.35955829275384565</v>
      </c>
    </row>
    <row r="53" spans="1:9" ht="12.75">
      <c r="A53" s="42">
        <v>65</v>
      </c>
      <c r="B53" s="7">
        <v>1476.57</v>
      </c>
      <c r="C53" s="7">
        <v>28.012449316629162</v>
      </c>
      <c r="D53" s="7">
        <f t="shared" si="1"/>
        <v>27.909203247217025</v>
      </c>
      <c r="E53" s="37">
        <v>-2.6836775412452</v>
      </c>
      <c r="F53" s="37">
        <f t="shared" si="0"/>
        <v>-2.7836775412452</v>
      </c>
      <c r="G53" s="37">
        <f t="shared" si="2"/>
        <v>-3.09022114324336</v>
      </c>
      <c r="H53" s="45">
        <v>-0.11525060028079132</v>
      </c>
      <c r="I53" s="45">
        <f t="shared" si="3"/>
        <v>-0.4433038000731467</v>
      </c>
    </row>
    <row r="54" spans="1:9" ht="12.75">
      <c r="A54" s="42">
        <v>66</v>
      </c>
      <c r="B54" s="7">
        <v>1469.9</v>
      </c>
      <c r="C54" s="7">
        <v>28.012840604606392</v>
      </c>
      <c r="D54" s="7">
        <f t="shared" si="1"/>
        <v>28.311028086651987</v>
      </c>
      <c r="E54" s="37">
        <v>-3.16809086671086</v>
      </c>
      <c r="F54" s="37">
        <f t="shared" si="0"/>
        <v>-3.26809086671086</v>
      </c>
      <c r="G54" s="37">
        <f t="shared" si="2"/>
        <v>-3.0319075657930594</v>
      </c>
      <c r="H54" s="45">
        <v>-0.5995824074178615</v>
      </c>
      <c r="I54" s="45">
        <f t="shared" si="3"/>
        <v>-0.30127671440722914</v>
      </c>
    </row>
    <row r="55" spans="1:9" ht="12.75">
      <c r="A55" s="42">
        <v>68</v>
      </c>
      <c r="B55" s="7">
        <v>1456.56</v>
      </c>
      <c r="C55" s="7">
        <v>28.907794338720404</v>
      </c>
      <c r="D55" s="7">
        <f t="shared" si="1"/>
        <v>28.508830520782237</v>
      </c>
      <c r="E55" s="37">
        <v>-2.943954289423119</v>
      </c>
      <c r="F55" s="37">
        <f t="shared" si="0"/>
        <v>-3.043954289423119</v>
      </c>
      <c r="G55" s="37">
        <f t="shared" si="2"/>
        <v>-3.112819025615149</v>
      </c>
      <c r="H55" s="45">
        <v>-0.18899713552303454</v>
      </c>
      <c r="I55" s="45">
        <f t="shared" si="3"/>
        <v>-0.34097933378551715</v>
      </c>
    </row>
    <row r="56" spans="1:9" ht="12.75">
      <c r="A56" s="42">
        <v>69</v>
      </c>
      <c r="B56" s="7">
        <v>1449.89</v>
      </c>
      <c r="C56" s="7">
        <v>28.605856619019903</v>
      </c>
      <c r="D56" s="7">
        <f t="shared" si="1"/>
        <v>28.349465892842687</v>
      </c>
      <c r="E56" s="37">
        <v>-2.9264119207114687</v>
      </c>
      <c r="F56" s="37">
        <f t="shared" si="0"/>
        <v>-3.026411920711469</v>
      </c>
      <c r="G56" s="37">
        <f t="shared" si="2"/>
        <v>-3.0488224859788224</v>
      </c>
      <c r="H56" s="45">
        <v>-0.2343584584156554</v>
      </c>
      <c r="I56" s="45">
        <f t="shared" si="3"/>
        <v>-0.3101837583032617</v>
      </c>
    </row>
    <row r="57" spans="1:9" ht="12.75">
      <c r="A57" s="42">
        <v>72</v>
      </c>
      <c r="B57" s="7">
        <v>1429.88</v>
      </c>
      <c r="C57" s="7">
        <v>27.53474672078776</v>
      </c>
      <c r="D57" s="7">
        <f t="shared" si="1"/>
        <v>28.595227349845015</v>
      </c>
      <c r="E57" s="37">
        <v>-2.9761012478018785</v>
      </c>
      <c r="F57" s="37">
        <f t="shared" si="0"/>
        <v>-3.0761012478018785</v>
      </c>
      <c r="G57" s="37">
        <f t="shared" si="2"/>
        <v>-3.0270533103469055</v>
      </c>
      <c r="H57" s="45">
        <v>-0.5071956809710952</v>
      </c>
      <c r="I57" s="45">
        <f t="shared" si="3"/>
        <v>-0.23721427912919402</v>
      </c>
    </row>
    <row r="58" spans="1:9" ht="12.75">
      <c r="A58" s="42">
        <v>73</v>
      </c>
      <c r="B58" s="7">
        <v>1422</v>
      </c>
      <c r="C58" s="7">
        <v>29.64507870972738</v>
      </c>
      <c r="D58" s="7">
        <f t="shared" si="1"/>
        <v>28.67068806827908</v>
      </c>
      <c r="E58" s="37">
        <v>-2.878646762527369</v>
      </c>
      <c r="F58" s="37">
        <f t="shared" si="0"/>
        <v>-2.978646762527369</v>
      </c>
      <c r="G58" s="37">
        <f t="shared" si="2"/>
        <v>-3.021038137223369</v>
      </c>
      <c r="H58" s="45">
        <v>0.029911301999168638</v>
      </c>
      <c r="I58" s="45">
        <f t="shared" si="3"/>
        <v>-0.21547812299855992</v>
      </c>
    </row>
    <row r="59" spans="1:9" ht="12.75">
      <c r="A59" s="42">
        <v>74</v>
      </c>
      <c r="B59" s="7">
        <v>1414.12</v>
      </c>
      <c r="C59" s="7">
        <v>28.832238774322107</v>
      </c>
      <c r="D59" s="7">
        <f t="shared" si="1"/>
        <v>28.98324685960041</v>
      </c>
      <c r="E59" s="37">
        <v>-2.9083664013408588</v>
      </c>
      <c r="F59" s="37">
        <f t="shared" si="0"/>
        <v>-3.008366401340859</v>
      </c>
      <c r="G59" s="37">
        <f t="shared" si="2"/>
        <v>-3.030218348066896</v>
      </c>
      <c r="H59" s="45">
        <v>-0.16914999002375314</v>
      </c>
      <c r="I59" s="45">
        <f t="shared" si="3"/>
        <v>-0.15954191898347633</v>
      </c>
    </row>
    <row r="60" spans="1:9" ht="12.75">
      <c r="A60" s="42">
        <v>75</v>
      </c>
      <c r="B60" s="7">
        <v>1406.24</v>
      </c>
      <c r="C60" s="7">
        <v>28.472423094751747</v>
      </c>
      <c r="D60" s="7">
        <f t="shared" si="1"/>
        <v>28.533290963362006</v>
      </c>
      <c r="E60" s="37">
        <v>-3.0036418803324585</v>
      </c>
      <c r="F60" s="37">
        <f t="shared" si="0"/>
        <v>-3.1036418803324586</v>
      </c>
      <c r="G60" s="37">
        <f t="shared" si="2"/>
        <v>-3.0431814415949887</v>
      </c>
      <c r="H60" s="45">
        <v>-0.33938706892584447</v>
      </c>
      <c r="I60" s="45">
        <f t="shared" si="3"/>
        <v>-0.266245824227904</v>
      </c>
    </row>
    <row r="61" spans="1:9" ht="12.75">
      <c r="A61" s="42">
        <v>76</v>
      </c>
      <c r="B61" s="7">
        <v>1398.36</v>
      </c>
      <c r="C61" s="7">
        <v>28.295211021012165</v>
      </c>
      <c r="D61" s="7">
        <f t="shared" si="1"/>
        <v>28.364700427295947</v>
      </c>
      <c r="E61" s="37">
        <v>-2.917536043111649</v>
      </c>
      <c r="F61" s="37">
        <f t="shared" si="0"/>
        <v>-3.017536043111649</v>
      </c>
      <c r="G61" s="37">
        <f t="shared" si="2"/>
        <v>-3.0446338615811457</v>
      </c>
      <c r="H61" s="45">
        <v>-0.2902004137341143</v>
      </c>
      <c r="I61" s="45">
        <f t="shared" si="3"/>
        <v>-0.30282127256115604</v>
      </c>
    </row>
    <row r="62" spans="1:9" ht="12.75">
      <c r="A62" s="42">
        <v>77</v>
      </c>
      <c r="B62" s="7">
        <v>1390.48</v>
      </c>
      <c r="C62" s="7">
        <v>28.326467166123933</v>
      </c>
      <c r="D62" s="7">
        <f t="shared" si="1"/>
        <v>28.203437507818915</v>
      </c>
      <c r="E62" s="37">
        <v>-2.912723661299329</v>
      </c>
      <c r="F62" s="37">
        <f t="shared" si="0"/>
        <v>-3.012723661299329</v>
      </c>
      <c r="G62" s="37">
        <f t="shared" si="2"/>
        <v>-3.0694934542918557</v>
      </c>
      <c r="H62" s="45">
        <v>-0.2788763350235093</v>
      </c>
      <c r="I62" s="45">
        <f t="shared" si="3"/>
        <v>-0.3612773068295813</v>
      </c>
    </row>
    <row r="63" spans="1:9" ht="12.75">
      <c r="A63" s="42">
        <v>78</v>
      </c>
      <c r="B63" s="7">
        <v>1382.6</v>
      </c>
      <c r="C63" s="7">
        <v>27.988634336320647</v>
      </c>
      <c r="D63" s="7">
        <f t="shared" si="1"/>
        <v>28.498935458498384</v>
      </c>
      <c r="E63" s="37">
        <v>-3.078220658464589</v>
      </c>
      <c r="F63" s="37">
        <f t="shared" si="0"/>
        <v>-3.178220658464589</v>
      </c>
      <c r="G63" s="37">
        <f t="shared" si="2"/>
        <v>-3.0614611544235886</v>
      </c>
      <c r="H63" s="45">
        <v>-0.5147551717311204</v>
      </c>
      <c r="I63" s="45">
        <f t="shared" si="3"/>
        <v>-0.2916829339030913</v>
      </c>
    </row>
    <row r="64" spans="1:9" ht="12.75">
      <c r="A64" s="42">
        <v>79</v>
      </c>
      <c r="B64" s="7">
        <v>1374.72</v>
      </c>
      <c r="C64" s="7">
        <v>29.18170487305058</v>
      </c>
      <c r="D64" s="7">
        <f t="shared" si="1"/>
        <v>28.34442993259808</v>
      </c>
      <c r="E64" s="37">
        <v>-2.8934391435068476</v>
      </c>
      <c r="F64" s="37">
        <f t="shared" si="0"/>
        <v>-2.9934391435068477</v>
      </c>
      <c r="G64" s="37">
        <f t="shared" si="2"/>
        <v>-3.1030084901525985</v>
      </c>
      <c r="H64" s="45">
        <v>-0.08141729495464423</v>
      </c>
      <c r="I64" s="45">
        <f t="shared" si="3"/>
        <v>-0.36541892086133226</v>
      </c>
    </row>
    <row r="65" spans="1:9" ht="12.75">
      <c r="A65" s="42">
        <v>80</v>
      </c>
      <c r="B65" s="7">
        <v>1366.84</v>
      </c>
      <c r="C65" s="7">
        <v>27.862950588423008</v>
      </c>
      <c r="D65" s="7">
        <f t="shared" si="1"/>
        <v>28.28686302578411</v>
      </c>
      <c r="E65" s="37">
        <v>-3.0373656684863586</v>
      </c>
      <c r="F65" s="37">
        <f t="shared" si="0"/>
        <v>-3.1373656684863587</v>
      </c>
      <c r="G65" s="37">
        <f t="shared" si="2"/>
        <v>-3.051434700931305</v>
      </c>
      <c r="H65" s="45">
        <v>-0.500084295898232</v>
      </c>
      <c r="I65" s="45">
        <f t="shared" si="3"/>
        <v>-0.32583823722628186</v>
      </c>
    </row>
    <row r="66" spans="1:9" ht="12.75">
      <c r="A66" s="42">
        <v>81</v>
      </c>
      <c r="B66" s="7">
        <v>1358.96</v>
      </c>
      <c r="C66" s="7">
        <v>27.81593361587875</v>
      </c>
      <c r="D66" s="7">
        <f t="shared" si="1"/>
        <v>28.22046873628017</v>
      </c>
      <c r="E66" s="37">
        <v>-2.923499290800708</v>
      </c>
      <c r="F66" s="37">
        <f t="shared" si="0"/>
        <v>-3.023499290800708</v>
      </c>
      <c r="G66" s="37">
        <f t="shared" si="2"/>
        <v>-3.064830898058642</v>
      </c>
      <c r="H66" s="45">
        <v>-0.3960131208259694</v>
      </c>
      <c r="I66" s="45">
        <f t="shared" si="3"/>
        <v>-0.35306657800027236</v>
      </c>
    </row>
    <row r="67" spans="1:9" ht="12.75">
      <c r="A67" s="42">
        <v>82</v>
      </c>
      <c r="B67" s="7">
        <v>1351.08</v>
      </c>
      <c r="C67" s="7">
        <v>28.982522004538765</v>
      </c>
      <c r="D67" s="7">
        <f t="shared" si="1"/>
        <v>28.365874437156222</v>
      </c>
      <c r="E67" s="37">
        <v>-2.9336277348888586</v>
      </c>
      <c r="F67" s="37">
        <f t="shared" si="0"/>
        <v>-3.0336277348888587</v>
      </c>
      <c r="G67" s="37">
        <f t="shared" si="2"/>
        <v>-2.9620879324886986</v>
      </c>
      <c r="H67" s="45">
        <v>-0.16310231727661573</v>
      </c>
      <c r="I67" s="45">
        <f t="shared" si="3"/>
        <v>-0.2200307580811525</v>
      </c>
    </row>
    <row r="68" spans="1:9" ht="12.75">
      <c r="A68" s="42">
        <v>83</v>
      </c>
      <c r="B68" s="7">
        <v>1343.2</v>
      </c>
      <c r="C68" s="7">
        <v>28.29916769105115</v>
      </c>
      <c r="D68" s="7">
        <f t="shared" si="1"/>
        <v>28.453424468295594</v>
      </c>
      <c r="E68" s="37">
        <v>-2.729136771776529</v>
      </c>
      <c r="F68" s="37">
        <f t="shared" si="0"/>
        <v>-2.829136771776529</v>
      </c>
      <c r="G68" s="37">
        <f t="shared" si="2"/>
        <v>-2.8903486595563255</v>
      </c>
      <c r="H68" s="45">
        <v>-0.10097683614087238</v>
      </c>
      <c r="I68" s="45">
        <f t="shared" si="3"/>
        <v>-0.13005189532807715</v>
      </c>
    </row>
    <row r="69" spans="1:9" ht="12.75">
      <c r="A69" s="42">
        <v>84</v>
      </c>
      <c r="B69" s="7">
        <v>1335.32</v>
      </c>
      <c r="C69" s="7">
        <v>28.078583709296858</v>
      </c>
      <c r="D69" s="7">
        <f t="shared" si="1"/>
        <v>28.394642988229197</v>
      </c>
      <c r="E69" s="37">
        <v>-2.708281472003589</v>
      </c>
      <c r="F69" s="37">
        <f t="shared" si="0"/>
        <v>-2.808281472003589</v>
      </c>
      <c r="G69" s="37">
        <f t="shared" si="2"/>
        <v>-2.872014309836489</v>
      </c>
      <c r="H69" s="45">
        <v>-0.12607653256674334</v>
      </c>
      <c r="I69" s="45">
        <f t="shared" si="3"/>
        <v>-0.12396368728873818</v>
      </c>
    </row>
    <row r="70" spans="1:9" ht="12.75">
      <c r="A70" s="42">
        <v>85</v>
      </c>
      <c r="B70" s="7">
        <v>1327.44</v>
      </c>
      <c r="C70" s="7">
        <v>28.8061775643396</v>
      </c>
      <c r="D70" s="7">
        <f t="shared" si="1"/>
        <v>28.39921901906004</v>
      </c>
      <c r="E70" s="37">
        <v>-2.8786246857293487</v>
      </c>
      <c r="F70" s="37">
        <f aca="true" t="shared" si="4" ref="F70:F107">E70-0.1</f>
        <v>-2.978624685729349</v>
      </c>
      <c r="G70" s="37">
        <f t="shared" si="2"/>
        <v>-2.907961517924002</v>
      </c>
      <c r="H70" s="45">
        <v>-0.1448376931585988</v>
      </c>
      <c r="I70" s="45">
        <f t="shared" si="3"/>
        <v>-0.15895755561982663</v>
      </c>
    </row>
    <row r="71" spans="1:9" ht="12.75">
      <c r="A71" s="42">
        <v>86</v>
      </c>
      <c r="B71" s="7">
        <v>1319.56</v>
      </c>
      <c r="C71" s="7">
        <v>28.31289578354367</v>
      </c>
      <c r="D71" s="7">
        <f aca="true" t="shared" si="5" ref="D71:D106">AVERAGE(C70:C72)</f>
        <v>28.411710335935283</v>
      </c>
      <c r="E71" s="37">
        <v>-2.836978396039068</v>
      </c>
      <c r="F71" s="37">
        <f t="shared" si="4"/>
        <v>-2.936978396039068</v>
      </c>
      <c r="G71" s="37">
        <f aca="true" t="shared" si="6" ref="G71:G106">AVERAGE(F70:F72)</f>
        <v>-2.957506751701905</v>
      </c>
      <c r="H71" s="45">
        <v>-0.20595844113413775</v>
      </c>
      <c r="I71" s="45">
        <f aca="true" t="shared" si="7" ref="I71:I106">AVERAGE(H70:H72)</f>
        <v>-0.2059004317153891</v>
      </c>
    </row>
    <row r="72" spans="1:9" ht="12.75">
      <c r="A72" s="42">
        <v>87</v>
      </c>
      <c r="B72" s="7">
        <v>1311.68</v>
      </c>
      <c r="C72" s="7">
        <v>28.116057659922568</v>
      </c>
      <c r="D72" s="7">
        <f t="shared" si="5"/>
        <v>28.34200265462476</v>
      </c>
      <c r="E72" s="37">
        <v>-2.8569171733372984</v>
      </c>
      <c r="F72" s="37">
        <f t="shared" si="4"/>
        <v>-2.9569171733372985</v>
      </c>
      <c r="G72" s="37">
        <f t="shared" si="6"/>
        <v>-2.9382015200989584</v>
      </c>
      <c r="H72" s="45">
        <v>-0.26690516085343075</v>
      </c>
      <c r="I72" s="45">
        <f t="shared" si="7"/>
        <v>-0.20111763371880068</v>
      </c>
    </row>
    <row r="73" spans="1:9" ht="12.75">
      <c r="A73" s="42">
        <v>88</v>
      </c>
      <c r="B73" s="7">
        <v>1303.8</v>
      </c>
      <c r="C73" s="7">
        <v>28.59705452040804</v>
      </c>
      <c r="D73" s="7">
        <f t="shared" si="5"/>
        <v>28.369768950067627</v>
      </c>
      <c r="E73" s="37">
        <v>-2.8207089909205076</v>
      </c>
      <c r="F73" s="37">
        <f t="shared" si="4"/>
        <v>-2.9207089909205077</v>
      </c>
      <c r="G73" s="37">
        <f t="shared" si="6"/>
        <v>-2.962831414046651</v>
      </c>
      <c r="H73" s="45">
        <v>-0.13048929916883356</v>
      </c>
      <c r="I73" s="45">
        <f t="shared" si="7"/>
        <v>-0.21996288278256282</v>
      </c>
    </row>
    <row r="74" spans="1:9" ht="12.75">
      <c r="A74" s="42">
        <v>89</v>
      </c>
      <c r="B74" s="7">
        <v>1295.92</v>
      </c>
      <c r="C74" s="7">
        <v>28.396194669872276</v>
      </c>
      <c r="D74" s="7">
        <f t="shared" si="5"/>
        <v>28.383537082270934</v>
      </c>
      <c r="E74" s="37">
        <v>-2.9108680778821476</v>
      </c>
      <c r="F74" s="37">
        <f t="shared" si="4"/>
        <v>-3.0108680778821477</v>
      </c>
      <c r="G74" s="37">
        <f t="shared" si="6"/>
        <v>-2.9482078910406777</v>
      </c>
      <c r="H74" s="45">
        <v>-0.26249418832542415</v>
      </c>
      <c r="I74" s="45">
        <f t="shared" si="7"/>
        <v>-0.2024709989009004</v>
      </c>
    </row>
    <row r="75" spans="1:9" ht="12.75">
      <c r="A75" s="42">
        <v>90</v>
      </c>
      <c r="B75" s="7">
        <v>1288.04</v>
      </c>
      <c r="C75" s="7">
        <v>28.157362056532488</v>
      </c>
      <c r="D75" s="7">
        <f t="shared" si="5"/>
        <v>28.226082678232064</v>
      </c>
      <c r="E75" s="37">
        <v>-2.8130466043193776</v>
      </c>
      <c r="F75" s="37">
        <f t="shared" si="4"/>
        <v>-2.9130466043193777</v>
      </c>
      <c r="G75" s="37">
        <f t="shared" si="6"/>
        <v>-2.9494913192628247</v>
      </c>
      <c r="H75" s="45">
        <v>-0.2144295092084435</v>
      </c>
      <c r="I75" s="45">
        <f t="shared" si="7"/>
        <v>-0.236557427964478</v>
      </c>
    </row>
    <row r="76" spans="1:9" ht="12.75">
      <c r="A76" s="42">
        <v>91</v>
      </c>
      <c r="B76" s="7">
        <v>1280.16</v>
      </c>
      <c r="C76" s="7">
        <v>28.124691308291435</v>
      </c>
      <c r="D76" s="7">
        <f t="shared" si="5"/>
        <v>28.27984856364789</v>
      </c>
      <c r="E76" s="37">
        <v>-2.824559275586949</v>
      </c>
      <c r="F76" s="37">
        <f t="shared" si="4"/>
        <v>-2.924559275586949</v>
      </c>
      <c r="G76" s="37">
        <f t="shared" si="6"/>
        <v>-2.9698667425743923</v>
      </c>
      <c r="H76" s="45">
        <v>-0.2327485863595664</v>
      </c>
      <c r="I76" s="45">
        <f t="shared" si="7"/>
        <v>-0.24573162514774857</v>
      </c>
    </row>
    <row r="77" spans="1:9" ht="12.75">
      <c r="A77" s="42">
        <v>92</v>
      </c>
      <c r="B77" s="7">
        <v>1272.28</v>
      </c>
      <c r="C77" s="7">
        <v>28.557492326119743</v>
      </c>
      <c r="D77" s="7">
        <f t="shared" si="5"/>
        <v>28.32559030987278</v>
      </c>
      <c r="E77" s="37">
        <v>-2.971994347816849</v>
      </c>
      <c r="F77" s="37">
        <f t="shared" si="4"/>
        <v>-3.071994347816849</v>
      </c>
      <c r="G77" s="37">
        <f t="shared" si="6"/>
        <v>-3.029553491244524</v>
      </c>
      <c r="H77" s="45">
        <v>-0.2900167798752358</v>
      </c>
      <c r="I77" s="45">
        <f t="shared" si="7"/>
        <v>-0.2958888433543609</v>
      </c>
    </row>
    <row r="78" spans="1:9" ht="12.75">
      <c r="A78" s="42">
        <v>93</v>
      </c>
      <c r="B78" s="7">
        <v>1264.4</v>
      </c>
      <c r="C78" s="7">
        <v>28.294587295207165</v>
      </c>
      <c r="D78" s="7">
        <f t="shared" si="5"/>
        <v>28.82150964437987</v>
      </c>
      <c r="E78" s="37">
        <v>-2.992106850329773</v>
      </c>
      <c r="F78" s="37">
        <f t="shared" si="4"/>
        <v>-3.092106850329773</v>
      </c>
      <c r="G78" s="37">
        <f t="shared" si="6"/>
        <v>-3.092106850329774</v>
      </c>
      <c r="H78" s="45">
        <v>-0.36490116382828053</v>
      </c>
      <c r="I78" s="45">
        <f t="shared" si="7"/>
        <v>-0.2551256744173008</v>
      </c>
    </row>
    <row r="79" spans="1:9" ht="12.75">
      <c r="A79" s="42">
        <v>95</v>
      </c>
      <c r="B79" s="7">
        <v>1248.64</v>
      </c>
      <c r="C79" s="7">
        <v>29.6124493118127</v>
      </c>
      <c r="D79" s="7">
        <f t="shared" si="5"/>
        <v>28.910000190517604</v>
      </c>
      <c r="E79" s="37">
        <v>-3.012219352842699</v>
      </c>
      <c r="F79" s="37">
        <f t="shared" si="4"/>
        <v>-3.112219352842699</v>
      </c>
      <c r="G79" s="37">
        <f t="shared" si="6"/>
        <v>-3.0916117523791904</v>
      </c>
      <c r="H79" s="45">
        <v>-0.11045907954838607</v>
      </c>
      <c r="I79" s="45">
        <f t="shared" si="7"/>
        <v>-0.23619504602135652</v>
      </c>
    </row>
    <row r="80" spans="1:9" ht="12.75">
      <c r="A80" s="42">
        <v>96</v>
      </c>
      <c r="B80" s="7">
        <v>1240.76</v>
      </c>
      <c r="C80" s="7">
        <v>28.82296396453294</v>
      </c>
      <c r="D80" s="7">
        <f t="shared" si="5"/>
        <v>29.168789400338664</v>
      </c>
      <c r="E80" s="37">
        <v>-2.970509053965098</v>
      </c>
      <c r="F80" s="37">
        <f t="shared" si="4"/>
        <v>-3.070509053965098</v>
      </c>
      <c r="G80" s="37">
        <f t="shared" si="6"/>
        <v>-3.0367678372505487</v>
      </c>
      <c r="H80" s="45">
        <v>-0.23322489468740293</v>
      </c>
      <c r="I80" s="45">
        <f t="shared" si="7"/>
        <v>-0.12743671217999364</v>
      </c>
    </row>
    <row r="81" spans="1:9" ht="12.75">
      <c r="A81" s="42">
        <v>97</v>
      </c>
      <c r="B81" s="7">
        <v>1232.88</v>
      </c>
      <c r="C81" s="7">
        <v>29.070954924670353</v>
      </c>
      <c r="D81" s="7">
        <f t="shared" si="5"/>
        <v>28.98379026014781</v>
      </c>
      <c r="E81" s="37">
        <v>-2.8275751049438482</v>
      </c>
      <c r="F81" s="37">
        <f t="shared" si="4"/>
        <v>-2.9275751049438483</v>
      </c>
      <c r="G81" s="37">
        <f t="shared" si="6"/>
        <v>-2.9868506899001317</v>
      </c>
      <c r="H81" s="45">
        <v>-0.03862616230419191</v>
      </c>
      <c r="I81" s="45">
        <f t="shared" si="7"/>
        <v>-0.11606105236933874</v>
      </c>
    </row>
    <row r="82" spans="1:9" ht="12.75">
      <c r="A82" s="42">
        <v>98</v>
      </c>
      <c r="B82" s="7">
        <v>1225</v>
      </c>
      <c r="C82" s="7">
        <v>29.05745189124013</v>
      </c>
      <c r="D82" s="7">
        <f t="shared" si="5"/>
        <v>29.079401884144772</v>
      </c>
      <c r="E82" s="37">
        <v>-2.8624679107914486</v>
      </c>
      <c r="F82" s="37">
        <f t="shared" si="4"/>
        <v>-2.9624679107914487</v>
      </c>
      <c r="G82" s="37">
        <f t="shared" si="6"/>
        <v>-2.914688013015738</v>
      </c>
      <c r="H82" s="45">
        <v>-0.07633210011642139</v>
      </c>
      <c r="I82" s="45">
        <f t="shared" si="7"/>
        <v>-0.023979287152244216</v>
      </c>
    </row>
    <row r="83" spans="1:9" ht="12.75">
      <c r="A83" s="42">
        <v>99</v>
      </c>
      <c r="B83" s="7">
        <v>1217.12</v>
      </c>
      <c r="C83" s="7">
        <v>29.109798836523836</v>
      </c>
      <c r="D83" s="7">
        <f t="shared" si="5"/>
        <v>28.661821165040873</v>
      </c>
      <c r="E83" s="37">
        <v>-2.7540210233119184</v>
      </c>
      <c r="F83" s="37">
        <f t="shared" si="4"/>
        <v>-2.8540210233119185</v>
      </c>
      <c r="G83" s="37">
        <f t="shared" si="6"/>
        <v>-2.895113604217466</v>
      </c>
      <c r="H83" s="45">
        <v>0.043020400963880656</v>
      </c>
      <c r="I83" s="45">
        <f t="shared" si="7"/>
        <v>-0.09140086150061762</v>
      </c>
    </row>
    <row r="84" spans="1:9" ht="12.75">
      <c r="A84" s="42">
        <v>101</v>
      </c>
      <c r="B84" s="7">
        <v>1201.36</v>
      </c>
      <c r="C84" s="7">
        <v>27.818212767358652</v>
      </c>
      <c r="D84" s="7">
        <f t="shared" si="5"/>
        <v>28.73677478534596</v>
      </c>
      <c r="E84" s="37">
        <v>-2.7688518785490315</v>
      </c>
      <c r="F84" s="37">
        <f t="shared" si="4"/>
        <v>-2.8688518785490316</v>
      </c>
      <c r="G84" s="37">
        <f t="shared" si="6"/>
        <v>-2.875492410829617</v>
      </c>
      <c r="H84" s="45">
        <v>-0.24089088534931213</v>
      </c>
      <c r="I84" s="45">
        <f t="shared" si="7"/>
        <v>-0.05616433054920875</v>
      </c>
    </row>
    <row r="85" spans="1:9" ht="12.75">
      <c r="A85" s="42">
        <v>102</v>
      </c>
      <c r="B85" s="7">
        <v>1193.48</v>
      </c>
      <c r="C85" s="7">
        <v>29.28231275215539</v>
      </c>
      <c r="D85" s="7">
        <f t="shared" si="5"/>
        <v>28.567212159080213</v>
      </c>
      <c r="E85" s="37">
        <v>-2.803604330627901</v>
      </c>
      <c r="F85" s="37">
        <f t="shared" si="4"/>
        <v>-2.903604330627901</v>
      </c>
      <c r="G85" s="37">
        <f t="shared" si="6"/>
        <v>-2.8843444015685065</v>
      </c>
      <c r="H85" s="45">
        <v>0.02937749273780521</v>
      </c>
      <c r="I85" s="45">
        <f t="shared" si="7"/>
        <v>-0.10034186842679475</v>
      </c>
    </row>
    <row r="86" spans="1:9" ht="12.75">
      <c r="A86" s="42">
        <v>103</v>
      </c>
      <c r="B86" s="7">
        <v>1185.6</v>
      </c>
      <c r="C86" s="7">
        <v>28.601110957726604</v>
      </c>
      <c r="D86" s="7">
        <f t="shared" si="5"/>
        <v>28.937848438107114</v>
      </c>
      <c r="E86" s="37">
        <v>-2.780576995528587</v>
      </c>
      <c r="F86" s="37">
        <f t="shared" si="4"/>
        <v>-2.880576995528587</v>
      </c>
      <c r="G86" s="37">
        <f t="shared" si="6"/>
        <v>-2.8805769955285867</v>
      </c>
      <c r="H86" s="45">
        <v>-0.08951221266887732</v>
      </c>
      <c r="I86" s="45">
        <f t="shared" si="7"/>
        <v>-0.019358570922937874</v>
      </c>
    </row>
    <row r="87" spans="1:9" ht="12.75">
      <c r="A87" s="42">
        <v>104</v>
      </c>
      <c r="B87" s="7">
        <v>1177.72</v>
      </c>
      <c r="C87" s="7">
        <v>28.930121604439343</v>
      </c>
      <c r="D87" s="7">
        <f t="shared" si="5"/>
        <v>28.783297663249517</v>
      </c>
      <c r="E87" s="37">
        <v>-2.757549660429271</v>
      </c>
      <c r="F87" s="37">
        <f t="shared" si="4"/>
        <v>-2.857549660429271</v>
      </c>
      <c r="G87" s="37">
        <f t="shared" si="6"/>
        <v>-2.9139396950615963</v>
      </c>
      <c r="H87" s="45">
        <v>0.002059007162258486</v>
      </c>
      <c r="I87" s="45">
        <f t="shared" si="7"/>
        <v>-0.08491934855127954</v>
      </c>
    </row>
    <row r="88" spans="1:9" ht="12.75">
      <c r="A88" s="42">
        <v>105</v>
      </c>
      <c r="B88" s="7">
        <v>1169.84</v>
      </c>
      <c r="C88" s="7">
        <v>28.818660427582614</v>
      </c>
      <c r="D88" s="7">
        <f t="shared" si="5"/>
        <v>28.74283209314118</v>
      </c>
      <c r="E88" s="37">
        <v>-2.903692429226931</v>
      </c>
      <c r="F88" s="37">
        <f t="shared" si="4"/>
        <v>-3.003692429226931</v>
      </c>
      <c r="G88" s="37">
        <f t="shared" si="6"/>
        <v>-3.045632783346674</v>
      </c>
      <c r="H88" s="45">
        <v>-0.1673048401472198</v>
      </c>
      <c r="I88" s="45">
        <f t="shared" si="7"/>
        <v>-0.22504276394226194</v>
      </c>
    </row>
    <row r="89" spans="1:9" ht="12.75">
      <c r="A89" s="42">
        <v>106</v>
      </c>
      <c r="B89" s="7">
        <v>1161.96</v>
      </c>
      <c r="C89" s="7">
        <v>28.479714247401585</v>
      </c>
      <c r="D89" s="7">
        <f t="shared" si="5"/>
        <v>28.604736026809118</v>
      </c>
      <c r="E89" s="37">
        <v>-3.1756562603838203</v>
      </c>
      <c r="F89" s="37">
        <f t="shared" si="4"/>
        <v>-3.2756562603838204</v>
      </c>
      <c r="G89" s="37">
        <f t="shared" si="6"/>
        <v>-3.185363152665364</v>
      </c>
      <c r="H89" s="45">
        <v>-0.5098824588418245</v>
      </c>
      <c r="I89" s="45">
        <f t="shared" si="7"/>
        <v>-0.393543147080132</v>
      </c>
    </row>
    <row r="90" spans="1:9" ht="12.75">
      <c r="A90" s="42">
        <v>108</v>
      </c>
      <c r="B90" s="7">
        <v>1146.2</v>
      </c>
      <c r="C90" s="7">
        <v>28.51583340544315</v>
      </c>
      <c r="D90" s="7">
        <f t="shared" si="5"/>
        <v>28.736084266878006</v>
      </c>
      <c r="E90" s="37">
        <v>-3.1767407683853413</v>
      </c>
      <c r="F90" s="37">
        <f t="shared" si="4"/>
        <v>-3.2767407683853413</v>
      </c>
      <c r="G90" s="37">
        <f t="shared" si="6"/>
        <v>-3.271803501692173</v>
      </c>
      <c r="H90" s="45">
        <v>-0.5034421422513515</v>
      </c>
      <c r="I90" s="45">
        <f t="shared" si="7"/>
        <v>-0.452619279425922</v>
      </c>
    </row>
    <row r="91" spans="1:9" ht="12.75">
      <c r="A91" s="42">
        <v>109</v>
      </c>
      <c r="B91" s="7">
        <v>1138.32</v>
      </c>
      <c r="C91" s="7">
        <v>29.21270514778928</v>
      </c>
      <c r="D91" s="7">
        <f t="shared" si="5"/>
        <v>29.00382392925735</v>
      </c>
      <c r="E91" s="37">
        <v>-3.163013476307357</v>
      </c>
      <c r="F91" s="37">
        <f t="shared" si="4"/>
        <v>-3.263013476307357</v>
      </c>
      <c r="G91" s="37">
        <f t="shared" si="6"/>
        <v>-3.2630134763073566</v>
      </c>
      <c r="H91" s="45">
        <v>-0.34453323718458984</v>
      </c>
      <c r="I91" s="45">
        <f t="shared" si="7"/>
        <v>-0.388050157712074</v>
      </c>
    </row>
    <row r="92" spans="1:9" ht="12.75">
      <c r="A92" s="42">
        <v>110</v>
      </c>
      <c r="B92" s="7">
        <v>1130.44</v>
      </c>
      <c r="C92" s="7">
        <v>29.282933234539634</v>
      </c>
      <c r="D92" s="7">
        <f t="shared" si="5"/>
        <v>28.985173335309117</v>
      </c>
      <c r="E92" s="37">
        <v>-3.149286184229371</v>
      </c>
      <c r="F92" s="37">
        <f t="shared" si="4"/>
        <v>-3.249286184229371</v>
      </c>
      <c r="G92" s="37">
        <f t="shared" si="6"/>
        <v>-3.09866356318229</v>
      </c>
      <c r="H92" s="45">
        <v>-0.31617509370028074</v>
      </c>
      <c r="I92" s="45">
        <f t="shared" si="7"/>
        <v>-0.22758578499288948</v>
      </c>
    </row>
    <row r="93" spans="1:9" ht="12.75">
      <c r="A93" s="42">
        <v>111</v>
      </c>
      <c r="B93" s="7">
        <v>1122.56</v>
      </c>
      <c r="C93" s="7">
        <v>28.45988162359845</v>
      </c>
      <c r="D93" s="7">
        <f t="shared" si="5"/>
        <v>28.666445669057385</v>
      </c>
      <c r="E93" s="37">
        <v>-2.683691029010141</v>
      </c>
      <c r="F93" s="37">
        <f t="shared" si="4"/>
        <v>-2.783691029010141</v>
      </c>
      <c r="G93" s="37">
        <f t="shared" si="6"/>
        <v>-3.1358688549261875</v>
      </c>
      <c r="H93" s="45">
        <v>-0.02204902409379783</v>
      </c>
      <c r="I93" s="45">
        <f t="shared" si="7"/>
        <v>-0.3311926738725653</v>
      </c>
    </row>
    <row r="94" spans="1:9" ht="12.75">
      <c r="A94" s="42">
        <v>112</v>
      </c>
      <c r="B94" s="7">
        <v>1114.68</v>
      </c>
      <c r="C94" s="7">
        <v>28.256522149034083</v>
      </c>
      <c r="D94" s="7">
        <f t="shared" si="5"/>
        <v>28.66538931116388</v>
      </c>
      <c r="E94" s="37">
        <v>-3.274629351539051</v>
      </c>
      <c r="F94" s="37">
        <f t="shared" si="4"/>
        <v>-3.3746293515390513</v>
      </c>
      <c r="G94" s="37">
        <f t="shared" si="6"/>
        <v>-3.0552593979363074</v>
      </c>
      <c r="H94" s="45">
        <v>-0.6553539038236174</v>
      </c>
      <c r="I94" s="45">
        <f t="shared" si="7"/>
        <v>-0.25080329144383223</v>
      </c>
    </row>
    <row r="95" spans="1:9" ht="12.75">
      <c r="A95" s="42">
        <v>113</v>
      </c>
      <c r="B95" s="7">
        <v>1106.8</v>
      </c>
      <c r="C95" s="7">
        <v>29.27976416085912</v>
      </c>
      <c r="D95" s="7">
        <f t="shared" si="5"/>
        <v>28.36818125986491</v>
      </c>
      <c r="E95" s="37">
        <v>-2.9074578132597306</v>
      </c>
      <c r="F95" s="37">
        <f t="shared" si="4"/>
        <v>-3.0074578132597307</v>
      </c>
      <c r="G95" s="37">
        <f t="shared" si="6"/>
        <v>-3.1059944226942444</v>
      </c>
      <c r="H95" s="45">
        <v>-0.07500694641408145</v>
      </c>
      <c r="I95" s="45">
        <f t="shared" si="7"/>
        <v>-0.36345666022238826</v>
      </c>
    </row>
    <row r="96" spans="1:9" ht="12.75">
      <c r="A96" s="42">
        <v>114</v>
      </c>
      <c r="B96" s="7">
        <v>1098.92</v>
      </c>
      <c r="C96" s="7">
        <v>27.56825746970153</v>
      </c>
      <c r="D96" s="7">
        <f t="shared" si="5"/>
        <v>28.616796010052237</v>
      </c>
      <c r="E96" s="37">
        <v>-2.8358961032839503</v>
      </c>
      <c r="F96" s="37">
        <f t="shared" si="4"/>
        <v>-2.9358961032839503</v>
      </c>
      <c r="G96" s="37">
        <f t="shared" si="6"/>
        <v>-3.0120058700427834</v>
      </c>
      <c r="H96" s="45">
        <v>-0.36000913042946603</v>
      </c>
      <c r="I96" s="45">
        <f t="shared" si="7"/>
        <v>-0.21767336794856873</v>
      </c>
    </row>
    <row r="97" spans="1:9" ht="12.75">
      <c r="A97" s="42">
        <v>115</v>
      </c>
      <c r="B97" s="7">
        <v>1091.04</v>
      </c>
      <c r="C97" s="7">
        <v>29.00236639959606</v>
      </c>
      <c r="D97" s="7">
        <f t="shared" si="5"/>
        <v>28.86162961937873</v>
      </c>
      <c r="E97" s="37">
        <v>-2.99266369358467</v>
      </c>
      <c r="F97" s="37">
        <f t="shared" si="4"/>
        <v>-3.09266369358467</v>
      </c>
      <c r="G97" s="37">
        <f t="shared" si="6"/>
        <v>-3.0776314752333143</v>
      </c>
      <c r="H97" s="45">
        <v>-0.2180040270021587</v>
      </c>
      <c r="I97" s="45">
        <f t="shared" si="7"/>
        <v>-0.2322919711960799</v>
      </c>
    </row>
    <row r="98" spans="1:9" ht="12.75">
      <c r="A98" s="42">
        <v>117</v>
      </c>
      <c r="B98" s="7">
        <v>1075.28</v>
      </c>
      <c r="C98" s="7">
        <v>30.01426498883859</v>
      </c>
      <c r="D98" s="7">
        <f t="shared" si="5"/>
        <v>28.963456837368884</v>
      </c>
      <c r="E98" s="37">
        <v>-3.104334628831322</v>
      </c>
      <c r="F98" s="37">
        <f t="shared" si="4"/>
        <v>-3.204334628831322</v>
      </c>
      <c r="G98" s="37">
        <f t="shared" si="6"/>
        <v>-3.1265685946581407</v>
      </c>
      <c r="H98" s="45">
        <v>-0.1188627561566149</v>
      </c>
      <c r="I98" s="45">
        <f t="shared" si="7"/>
        <v>-0.2600150868729568</v>
      </c>
    </row>
    <row r="99" spans="1:9" ht="12.75">
      <c r="A99" s="42">
        <v>118</v>
      </c>
      <c r="B99" s="7">
        <v>1067.4</v>
      </c>
      <c r="C99" s="7">
        <v>27.873739123672006</v>
      </c>
      <c r="D99" s="7">
        <f t="shared" si="5"/>
        <v>28.674987391418743</v>
      </c>
      <c r="E99" s="37">
        <v>-2.982707461558431</v>
      </c>
      <c r="F99" s="37">
        <f t="shared" si="4"/>
        <v>-3.082707461558431</v>
      </c>
      <c r="G99" s="37">
        <f t="shared" si="6"/>
        <v>-3.129196310300438</v>
      </c>
      <c r="H99" s="45">
        <v>-0.44317847746009686</v>
      </c>
      <c r="I99" s="45">
        <f t="shared" si="7"/>
        <v>-0.32274060375486635</v>
      </c>
    </row>
    <row r="100" spans="1:9" ht="12.75">
      <c r="A100" s="42">
        <v>119</v>
      </c>
      <c r="B100" s="7">
        <v>1059.52</v>
      </c>
      <c r="C100" s="7">
        <v>28.136958061745634</v>
      </c>
      <c r="D100" s="7">
        <f t="shared" si="5"/>
        <v>28.380539116398097</v>
      </c>
      <c r="E100" s="37">
        <v>-3.000546840511561</v>
      </c>
      <c r="F100" s="37">
        <f t="shared" si="4"/>
        <v>-3.1005468405115613</v>
      </c>
      <c r="G100" s="37">
        <f t="shared" si="6"/>
        <v>-3.0080038170564074</v>
      </c>
      <c r="H100" s="45">
        <v>-0.4061805776478873</v>
      </c>
      <c r="I100" s="45">
        <f t="shared" si="7"/>
        <v>-0.2628915011401373</v>
      </c>
    </row>
    <row r="101" spans="1:9" ht="12.75">
      <c r="A101" s="42">
        <v>120</v>
      </c>
      <c r="B101" s="7">
        <v>1051.64</v>
      </c>
      <c r="C101" s="7">
        <v>29.130920163776658</v>
      </c>
      <c r="D101" s="7">
        <f t="shared" si="5"/>
        <v>28.934803782513736</v>
      </c>
      <c r="E101" s="37">
        <v>-2.740757149099231</v>
      </c>
      <c r="F101" s="37">
        <f t="shared" si="4"/>
        <v>-2.840757149099231</v>
      </c>
      <c r="G101" s="37">
        <f t="shared" si="6"/>
        <v>-2.9878122498125417</v>
      </c>
      <c r="H101" s="45">
        <v>0.06068455168757217</v>
      </c>
      <c r="I101" s="45">
        <f t="shared" si="7"/>
        <v>-0.12722812845551312</v>
      </c>
    </row>
    <row r="102" spans="1:9" ht="12.75">
      <c r="A102" s="42">
        <v>121</v>
      </c>
      <c r="B102" s="7">
        <v>1043.76</v>
      </c>
      <c r="C102" s="7">
        <v>29.536533122018913</v>
      </c>
      <c r="D102" s="7">
        <f t="shared" si="5"/>
        <v>28.987200228932632</v>
      </c>
      <c r="E102" s="37">
        <v>-2.922132759826831</v>
      </c>
      <c r="F102" s="37">
        <f t="shared" si="4"/>
        <v>-3.0221327598268313</v>
      </c>
      <c r="G102" s="37">
        <f t="shared" si="6"/>
        <v>-2.9814575149307743</v>
      </c>
      <c r="H102" s="45">
        <v>-0.036188359406224224</v>
      </c>
      <c r="I102" s="45">
        <f t="shared" si="7"/>
        <v>-0.10995746723647659</v>
      </c>
    </row>
    <row r="103" spans="1:9" ht="12.75">
      <c r="A103" s="42">
        <v>122</v>
      </c>
      <c r="B103" s="7">
        <v>1035.88</v>
      </c>
      <c r="C103" s="7">
        <v>28.29414740100232</v>
      </c>
      <c r="D103" s="7">
        <f t="shared" si="5"/>
        <v>28.972744308804092</v>
      </c>
      <c r="E103" s="37">
        <v>-2.9814826358662603</v>
      </c>
      <c r="F103" s="37">
        <f t="shared" si="4"/>
        <v>-3.0814826358662604</v>
      </c>
      <c r="G103" s="37">
        <f t="shared" si="6"/>
        <v>-3.026383184584971</v>
      </c>
      <c r="H103" s="45">
        <v>-0.3543685939907777</v>
      </c>
      <c r="I103" s="45">
        <f t="shared" si="7"/>
        <v>-0.15789478691745173</v>
      </c>
    </row>
    <row r="104" spans="1:9" ht="12.75">
      <c r="A104" s="42">
        <v>123</v>
      </c>
      <c r="B104" s="7">
        <v>1028</v>
      </c>
      <c r="C104" s="7">
        <v>29.087552403391047</v>
      </c>
      <c r="D104" s="7">
        <f t="shared" si="5"/>
        <v>28.771090445917483</v>
      </c>
      <c r="E104" s="37">
        <v>-2.875534158061821</v>
      </c>
      <c r="F104" s="37">
        <f t="shared" si="4"/>
        <v>-2.975534158061821</v>
      </c>
      <c r="G104" s="37">
        <f t="shared" si="6"/>
        <v>-3.099825050640941</v>
      </c>
      <c r="H104" s="45">
        <v>-0.08312740735535329</v>
      </c>
      <c r="I104" s="45">
        <f t="shared" si="7"/>
        <v>-0.27334787440813196</v>
      </c>
    </row>
    <row r="105" spans="1:9" ht="12.75">
      <c r="A105" s="42">
        <v>124</v>
      </c>
      <c r="B105" s="7">
        <v>1020.12</v>
      </c>
      <c r="C105" s="7">
        <v>28.931571533359087</v>
      </c>
      <c r="D105" s="7">
        <f t="shared" si="5"/>
        <v>28.51448566593236</v>
      </c>
      <c r="E105" s="37">
        <v>-3.1424583579947405</v>
      </c>
      <c r="F105" s="37">
        <f t="shared" si="4"/>
        <v>-3.2424583579947406</v>
      </c>
      <c r="G105" s="37">
        <f t="shared" si="6"/>
        <v>-3.1073849311953143</v>
      </c>
      <c r="H105" s="45">
        <v>-0.38254762187826485</v>
      </c>
      <c r="I105" s="45">
        <f t="shared" si="7"/>
        <v>-0.3343670841260731</v>
      </c>
    </row>
    <row r="106" spans="1:9" ht="12.75">
      <c r="A106" s="42">
        <v>125</v>
      </c>
      <c r="B106" s="7">
        <v>1012.24</v>
      </c>
      <c r="C106" s="7">
        <v>27.524333061046946</v>
      </c>
      <c r="D106" s="7">
        <f t="shared" si="5"/>
        <v>28.145803202126952</v>
      </c>
      <c r="E106" s="37">
        <v>-3.0041622775293813</v>
      </c>
      <c r="F106" s="37">
        <f t="shared" si="4"/>
        <v>-3.1041622775293813</v>
      </c>
      <c r="G106" s="37">
        <f t="shared" si="6"/>
        <v>-3.1312949870862012</v>
      </c>
      <c r="H106" s="45">
        <v>-0.537426223144601</v>
      </c>
      <c r="I106" s="45">
        <f t="shared" si="7"/>
        <v>-0.4350859866430867</v>
      </c>
    </row>
    <row r="107" spans="1:8" ht="12.75">
      <c r="A107" s="42">
        <v>126</v>
      </c>
      <c r="B107" s="7">
        <v>1004.36</v>
      </c>
      <c r="C107" s="7">
        <v>27.981505011974818</v>
      </c>
      <c r="E107" s="37">
        <v>-2.947264325734481</v>
      </c>
      <c r="F107" s="37">
        <f t="shared" si="4"/>
        <v>-3.047264325734481</v>
      </c>
      <c r="H107" s="45">
        <v>-0.38528411490639414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0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9.7109375" style="36" customWidth="1"/>
    <col min="2" max="3" width="9.7109375" style="9" customWidth="1"/>
    <col min="4" max="4" width="9.7109375" style="7" customWidth="1"/>
    <col min="5" max="6" width="9.7109375" style="5" customWidth="1"/>
    <col min="7" max="7" width="9.7109375" style="7" customWidth="1"/>
    <col min="8" max="9" width="9.7109375" style="5" customWidth="1"/>
    <col min="10" max="10" width="5.7109375" style="5" customWidth="1"/>
    <col min="11" max="11" width="9.7109375" style="36" customWidth="1"/>
    <col min="12" max="14" width="9.7109375" style="7" customWidth="1"/>
    <col min="15" max="17" width="11.7109375" style="7" customWidth="1"/>
    <col min="18" max="19" width="11.7109375" style="5" customWidth="1"/>
  </cols>
  <sheetData>
    <row r="1" spans="1:11" ht="12.75">
      <c r="A1" s="41" t="s">
        <v>209</v>
      </c>
      <c r="K1" s="40" t="s">
        <v>98</v>
      </c>
    </row>
    <row r="3" spans="1:19" ht="12.75">
      <c r="A3" s="36" t="s">
        <v>53</v>
      </c>
      <c r="B3" s="9" t="s">
        <v>90</v>
      </c>
      <c r="C3" s="38" t="s">
        <v>91</v>
      </c>
      <c r="D3" s="39" t="s">
        <v>92</v>
      </c>
      <c r="E3" s="38" t="s">
        <v>93</v>
      </c>
      <c r="F3" s="38" t="s">
        <v>94</v>
      </c>
      <c r="G3" s="7" t="s">
        <v>95</v>
      </c>
      <c r="H3" s="39" t="s">
        <v>96</v>
      </c>
      <c r="I3" s="39" t="s">
        <v>97</v>
      </c>
      <c r="K3" s="36" t="s">
        <v>53</v>
      </c>
      <c r="L3" s="39" t="s">
        <v>99</v>
      </c>
      <c r="M3" s="39" t="s">
        <v>91</v>
      </c>
      <c r="N3" s="39" t="s">
        <v>92</v>
      </c>
      <c r="O3" s="7" t="s">
        <v>100</v>
      </c>
      <c r="P3" s="7" t="s">
        <v>101</v>
      </c>
      <c r="Q3" s="7" t="s">
        <v>102</v>
      </c>
      <c r="R3" s="7" t="s">
        <v>103</v>
      </c>
      <c r="S3" s="7" t="s">
        <v>104</v>
      </c>
    </row>
    <row r="4" spans="1:19" ht="12.75">
      <c r="A4" s="36">
        <v>25</v>
      </c>
      <c r="B4" s="7">
        <v>28.266247</v>
      </c>
      <c r="C4" s="7">
        <v>2</v>
      </c>
      <c r="D4" s="7">
        <v>0.07005548</v>
      </c>
      <c r="E4" s="9">
        <f>B4-D4</f>
        <v>28.19619152</v>
      </c>
      <c r="F4" s="9">
        <f>B4+D4</f>
        <v>28.33630248</v>
      </c>
      <c r="G4" s="7">
        <f>0.16/SQRT(C4)</f>
        <v>0.11313708498984759</v>
      </c>
      <c r="H4" s="9">
        <f aca="true" t="shared" si="0" ref="H4:H67">B4-G4</f>
        <v>28.153109915010152</v>
      </c>
      <c r="I4" s="9">
        <f aca="true" t="shared" si="1" ref="I4:I67">B4+G4</f>
        <v>28.379384084989848</v>
      </c>
      <c r="K4" s="36">
        <v>25</v>
      </c>
      <c r="L4" s="7">
        <v>-0.34369859</v>
      </c>
      <c r="M4" s="7">
        <v>2</v>
      </c>
      <c r="N4" s="7">
        <v>0.10959489</v>
      </c>
      <c r="O4" s="7">
        <f>L4-N4</f>
        <v>-0.45329348</v>
      </c>
      <c r="P4" s="7">
        <f>L4+N4</f>
        <v>-0.23410370000000003</v>
      </c>
      <c r="Q4" s="7">
        <f>0.24/(SQRT(M4))</f>
        <v>0.1697056274847714</v>
      </c>
      <c r="R4" s="7">
        <f>L4-Q4</f>
        <v>-0.5134042174847714</v>
      </c>
      <c r="S4" s="7">
        <f>L4+Q4</f>
        <v>-0.17399296251522864</v>
      </c>
    </row>
    <row r="5" spans="1:19" ht="12.75">
      <c r="A5" s="36">
        <v>35</v>
      </c>
      <c r="B5" s="7">
        <v>28.530854</v>
      </c>
      <c r="C5" s="7">
        <v>3</v>
      </c>
      <c r="D5" s="7">
        <v>0.10922583</v>
      </c>
      <c r="E5" s="9">
        <f aca="true" t="shared" si="2" ref="E5:E68">B5-D5</f>
        <v>28.42162817</v>
      </c>
      <c r="F5" s="9">
        <f aca="true" t="shared" si="3" ref="F5:F68">B5+D5</f>
        <v>28.64007983</v>
      </c>
      <c r="G5" s="7">
        <f aca="true" t="shared" si="4" ref="G5:G68">0.16/SQRT(C5)</f>
        <v>0.09237604307034013</v>
      </c>
      <c r="H5" s="9">
        <f t="shared" si="0"/>
        <v>28.43847795692966</v>
      </c>
      <c r="I5" s="9">
        <f t="shared" si="1"/>
        <v>28.623230043070343</v>
      </c>
      <c r="K5" s="36">
        <v>35</v>
      </c>
      <c r="L5" s="7">
        <v>-0.33003865</v>
      </c>
      <c r="M5" s="7">
        <v>3</v>
      </c>
      <c r="N5" s="7">
        <v>0.060277255</v>
      </c>
      <c r="O5" s="7">
        <f aca="true" t="shared" si="5" ref="O5:O68">L5-N5</f>
        <v>-0.390315905</v>
      </c>
      <c r="P5" s="7">
        <f aca="true" t="shared" si="6" ref="P5:P68">L5+N5</f>
        <v>-0.26976139499999996</v>
      </c>
      <c r="Q5" s="7">
        <f>0.24/(SQRT(M5))</f>
        <v>0.13856406460551018</v>
      </c>
      <c r="R5" s="7">
        <f aca="true" t="shared" si="7" ref="R5:R68">L5-Q5</f>
        <v>-0.4686027146055102</v>
      </c>
      <c r="S5" s="7">
        <f aca="true" t="shared" si="8" ref="S5:S68">L5+Q5</f>
        <v>-0.1914745853944898</v>
      </c>
    </row>
    <row r="6" spans="1:19" ht="12.75">
      <c r="A6" s="36">
        <v>45</v>
      </c>
      <c r="B6" s="7">
        <v>28.523238</v>
      </c>
      <c r="C6" s="7">
        <v>3</v>
      </c>
      <c r="D6" s="7">
        <v>0.11606039</v>
      </c>
      <c r="E6" s="9">
        <f t="shared" si="2"/>
        <v>28.407177609999998</v>
      </c>
      <c r="F6" s="9">
        <f t="shared" si="3"/>
        <v>28.63929839</v>
      </c>
      <c r="G6" s="7">
        <f t="shared" si="4"/>
        <v>0.09237604307034013</v>
      </c>
      <c r="H6" s="9">
        <f t="shared" si="0"/>
        <v>28.430861956929657</v>
      </c>
      <c r="I6" s="9">
        <f t="shared" si="1"/>
        <v>28.61561404307034</v>
      </c>
      <c r="K6" s="36">
        <v>45</v>
      </c>
      <c r="L6" s="7">
        <v>-0.27162534</v>
      </c>
      <c r="M6" s="7">
        <v>3</v>
      </c>
      <c r="N6" s="7">
        <v>0.11246929</v>
      </c>
      <c r="O6" s="7">
        <f t="shared" si="5"/>
        <v>-0.38409463</v>
      </c>
      <c r="P6" s="7">
        <f t="shared" si="6"/>
        <v>-0.15915605</v>
      </c>
      <c r="Q6" s="7">
        <f aca="true" t="shared" si="9" ref="Q6:Q69">0.24/(SQRT(M6))</f>
        <v>0.13856406460551018</v>
      </c>
      <c r="R6" s="7">
        <f t="shared" si="7"/>
        <v>-0.4101894046055102</v>
      </c>
      <c r="S6" s="7">
        <f t="shared" si="8"/>
        <v>-0.1330612753944898</v>
      </c>
    </row>
    <row r="7" spans="1:19" ht="12.75">
      <c r="A7" s="36">
        <v>55</v>
      </c>
      <c r="B7" s="7">
        <v>28.523238</v>
      </c>
      <c r="C7" s="7">
        <v>3</v>
      </c>
      <c r="D7" s="7">
        <v>0.11606039</v>
      </c>
      <c r="E7" s="9">
        <f t="shared" si="2"/>
        <v>28.407177609999998</v>
      </c>
      <c r="F7" s="9">
        <f t="shared" si="3"/>
        <v>28.63929839</v>
      </c>
      <c r="G7" s="7">
        <f t="shared" si="4"/>
        <v>0.09237604307034013</v>
      </c>
      <c r="H7" s="9">
        <f t="shared" si="0"/>
        <v>28.430861956929657</v>
      </c>
      <c r="I7" s="9">
        <f t="shared" si="1"/>
        <v>28.61561404307034</v>
      </c>
      <c r="K7" s="36">
        <v>55</v>
      </c>
      <c r="L7" s="7">
        <v>-0.27162534</v>
      </c>
      <c r="M7" s="7">
        <v>3</v>
      </c>
      <c r="N7" s="7">
        <v>0.11246929</v>
      </c>
      <c r="O7" s="7">
        <f>L7-N7</f>
        <v>-0.38409463</v>
      </c>
      <c r="P7" s="7">
        <f t="shared" si="6"/>
        <v>-0.15915605</v>
      </c>
      <c r="Q7" s="7">
        <f t="shared" si="9"/>
        <v>0.13856406460551018</v>
      </c>
      <c r="R7" s="7">
        <f t="shared" si="7"/>
        <v>-0.4101894046055102</v>
      </c>
      <c r="S7" s="7">
        <f t="shared" si="8"/>
        <v>-0.1330612753944898</v>
      </c>
    </row>
    <row r="8" spans="1:19" ht="12.75">
      <c r="A8" s="36">
        <v>65</v>
      </c>
      <c r="B8" s="7">
        <v>28.414767</v>
      </c>
      <c r="C8" s="7">
        <v>4</v>
      </c>
      <c r="D8" s="7">
        <v>0.13601856</v>
      </c>
      <c r="E8" s="9">
        <f t="shared" si="2"/>
        <v>28.27874844</v>
      </c>
      <c r="F8" s="9">
        <f t="shared" si="3"/>
        <v>28.55078556</v>
      </c>
      <c r="G8" s="7">
        <f t="shared" si="4"/>
        <v>0.08</v>
      </c>
      <c r="H8" s="9">
        <f t="shared" si="0"/>
        <v>28.334767000000003</v>
      </c>
      <c r="I8" s="9">
        <f t="shared" si="1"/>
        <v>28.494767</v>
      </c>
      <c r="K8" s="36">
        <v>65</v>
      </c>
      <c r="L8" s="7">
        <v>-0.31760688</v>
      </c>
      <c r="M8" s="7">
        <v>4</v>
      </c>
      <c r="N8" s="7">
        <v>0.09186388</v>
      </c>
      <c r="O8" s="7">
        <f t="shared" si="5"/>
        <v>-0.40947076</v>
      </c>
      <c r="P8" s="7">
        <f t="shared" si="6"/>
        <v>-0.22574299999999997</v>
      </c>
      <c r="Q8" s="7">
        <f t="shared" si="9"/>
        <v>0.12</v>
      </c>
      <c r="R8" s="7">
        <f t="shared" si="7"/>
        <v>-0.43760688</v>
      </c>
      <c r="S8" s="7">
        <f t="shared" si="8"/>
        <v>-0.19760687999999998</v>
      </c>
    </row>
    <row r="9" spans="1:19" ht="12.75">
      <c r="A9" s="36">
        <v>75</v>
      </c>
      <c r="B9" s="7">
        <v>28.354347</v>
      </c>
      <c r="C9" s="7">
        <v>5</v>
      </c>
      <c r="D9" s="7">
        <v>0.12145463</v>
      </c>
      <c r="E9" s="9">
        <f t="shared" si="2"/>
        <v>28.232892370000002</v>
      </c>
      <c r="F9" s="9">
        <f t="shared" si="3"/>
        <v>28.47580163</v>
      </c>
      <c r="G9" s="7">
        <f t="shared" si="4"/>
        <v>0.07155417527999326</v>
      </c>
      <c r="H9" s="9">
        <f t="shared" si="0"/>
        <v>28.28279282472001</v>
      </c>
      <c r="I9" s="9">
        <f t="shared" si="1"/>
        <v>28.425901175279993</v>
      </c>
      <c r="K9" s="36">
        <v>75</v>
      </c>
      <c r="L9" s="7">
        <v>-0.32422441</v>
      </c>
      <c r="M9" s="7">
        <v>5</v>
      </c>
      <c r="N9" s="7">
        <v>0.071464504</v>
      </c>
      <c r="O9" s="7">
        <f t="shared" si="5"/>
        <v>-0.395688914</v>
      </c>
      <c r="P9" s="7">
        <f t="shared" si="6"/>
        <v>-0.25275990600000003</v>
      </c>
      <c r="Q9" s="7">
        <f t="shared" si="9"/>
        <v>0.1073312629199899</v>
      </c>
      <c r="R9" s="7">
        <f t="shared" si="7"/>
        <v>-0.4315556729199899</v>
      </c>
      <c r="S9" s="7">
        <f t="shared" si="8"/>
        <v>-0.21689314708001012</v>
      </c>
    </row>
    <row r="10" spans="1:19" ht="12.75">
      <c r="A10" s="36">
        <v>85</v>
      </c>
      <c r="B10" s="7">
        <v>28.171824</v>
      </c>
      <c r="C10" s="7">
        <v>3</v>
      </c>
      <c r="D10" s="7">
        <v>0.071133898</v>
      </c>
      <c r="E10" s="9">
        <f t="shared" si="2"/>
        <v>28.100690102</v>
      </c>
      <c r="F10" s="9">
        <f t="shared" si="3"/>
        <v>28.242957898</v>
      </c>
      <c r="G10" s="7">
        <f t="shared" si="4"/>
        <v>0.09237604307034013</v>
      </c>
      <c r="H10" s="9">
        <f t="shared" si="0"/>
        <v>28.07944795692966</v>
      </c>
      <c r="I10" s="9">
        <f t="shared" si="1"/>
        <v>28.264200043070343</v>
      </c>
      <c r="K10" s="36">
        <v>85</v>
      </c>
      <c r="L10" s="7">
        <v>-0.28836993</v>
      </c>
      <c r="M10" s="7">
        <v>3</v>
      </c>
      <c r="N10" s="7">
        <v>0.11867822</v>
      </c>
      <c r="O10" s="7">
        <f t="shared" si="5"/>
        <v>-0.40704815</v>
      </c>
      <c r="P10" s="7">
        <f t="shared" si="6"/>
        <v>-0.16969171</v>
      </c>
      <c r="Q10" s="7">
        <f t="shared" si="9"/>
        <v>0.13856406460551018</v>
      </c>
      <c r="R10" s="7">
        <f t="shared" si="7"/>
        <v>-0.4269339946055102</v>
      </c>
      <c r="S10" s="7">
        <f t="shared" si="8"/>
        <v>-0.1498058653944898</v>
      </c>
    </row>
    <row r="11" spans="1:19" ht="12.75">
      <c r="A11" s="36">
        <v>95</v>
      </c>
      <c r="B11" s="7">
        <v>28.400215</v>
      </c>
      <c r="C11" s="7">
        <v>3</v>
      </c>
      <c r="D11" s="7">
        <v>0.29928094</v>
      </c>
      <c r="E11" s="9">
        <f t="shared" si="2"/>
        <v>28.10093406</v>
      </c>
      <c r="F11" s="9">
        <f t="shared" si="3"/>
        <v>28.69949594</v>
      </c>
      <c r="G11" s="7">
        <f t="shared" si="4"/>
        <v>0.09237604307034013</v>
      </c>
      <c r="H11" s="9">
        <f t="shared" si="0"/>
        <v>28.307838956929658</v>
      </c>
      <c r="I11" s="9">
        <f t="shared" si="1"/>
        <v>28.49259104307034</v>
      </c>
      <c r="K11" s="36">
        <v>95</v>
      </c>
      <c r="L11" s="7">
        <v>-0.32078859</v>
      </c>
      <c r="M11" s="7">
        <v>3</v>
      </c>
      <c r="N11" s="7">
        <v>0.087722326</v>
      </c>
      <c r="O11" s="7">
        <f t="shared" si="5"/>
        <v>-0.408510916</v>
      </c>
      <c r="P11" s="7">
        <f t="shared" si="6"/>
        <v>-0.23306626399999997</v>
      </c>
      <c r="Q11" s="7">
        <f t="shared" si="9"/>
        <v>0.13856406460551018</v>
      </c>
      <c r="R11" s="7">
        <f t="shared" si="7"/>
        <v>-0.45935265460551017</v>
      </c>
      <c r="S11" s="7">
        <f t="shared" si="8"/>
        <v>-0.1822245253944898</v>
      </c>
    </row>
    <row r="12" spans="1:19" ht="12.75">
      <c r="A12" s="36">
        <v>105</v>
      </c>
      <c r="B12" s="7">
        <v>28.617267</v>
      </c>
      <c r="C12" s="7">
        <v>4</v>
      </c>
      <c r="D12" s="7">
        <v>0.30314388</v>
      </c>
      <c r="E12" s="9">
        <f t="shared" si="2"/>
        <v>28.314123119999998</v>
      </c>
      <c r="F12" s="9">
        <f t="shared" si="3"/>
        <v>28.92041088</v>
      </c>
      <c r="G12" s="7">
        <f t="shared" si="4"/>
        <v>0.08</v>
      </c>
      <c r="H12" s="9">
        <f t="shared" si="0"/>
        <v>28.537267</v>
      </c>
      <c r="I12" s="9">
        <f t="shared" si="1"/>
        <v>28.697266999999997</v>
      </c>
      <c r="K12" s="36">
        <v>105</v>
      </c>
      <c r="L12" s="7">
        <v>-0.28806938</v>
      </c>
      <c r="M12" s="7">
        <v>4</v>
      </c>
      <c r="N12" s="7">
        <v>0.070129524</v>
      </c>
      <c r="O12" s="7">
        <f t="shared" si="5"/>
        <v>-0.358198904</v>
      </c>
      <c r="P12" s="7">
        <f t="shared" si="6"/>
        <v>-0.217939856</v>
      </c>
      <c r="Q12" s="7">
        <f t="shared" si="9"/>
        <v>0.12</v>
      </c>
      <c r="R12" s="7">
        <f t="shared" si="7"/>
        <v>-0.40806938</v>
      </c>
      <c r="S12" s="7">
        <f t="shared" si="8"/>
        <v>-0.16806938</v>
      </c>
    </row>
    <row r="13" spans="1:19" ht="12.75">
      <c r="A13" s="36">
        <v>115</v>
      </c>
      <c r="B13" s="7">
        <v>28.616249</v>
      </c>
      <c r="C13" s="7">
        <v>4</v>
      </c>
      <c r="D13" s="7">
        <v>0.30373589</v>
      </c>
      <c r="E13" s="9">
        <f t="shared" si="2"/>
        <v>28.31251311</v>
      </c>
      <c r="F13" s="9">
        <f t="shared" si="3"/>
        <v>28.91998489</v>
      </c>
      <c r="G13" s="7">
        <f t="shared" si="4"/>
        <v>0.08</v>
      </c>
      <c r="H13" s="9">
        <f t="shared" si="0"/>
        <v>28.536249</v>
      </c>
      <c r="I13" s="9">
        <f t="shared" si="1"/>
        <v>28.696248999999998</v>
      </c>
      <c r="K13" s="36">
        <v>115</v>
      </c>
      <c r="L13" s="7">
        <v>-0.29863144</v>
      </c>
      <c r="M13" s="7">
        <v>4</v>
      </c>
      <c r="N13" s="7">
        <v>0.078797284</v>
      </c>
      <c r="O13" s="7">
        <f t="shared" si="5"/>
        <v>-0.37742872400000005</v>
      </c>
      <c r="P13" s="7">
        <f t="shared" si="6"/>
        <v>-0.21983415600000003</v>
      </c>
      <c r="Q13" s="7">
        <f t="shared" si="9"/>
        <v>0.12</v>
      </c>
      <c r="R13" s="7">
        <f t="shared" si="7"/>
        <v>-0.41863144</v>
      </c>
      <c r="S13" s="7">
        <f t="shared" si="8"/>
        <v>-0.17863144000000003</v>
      </c>
    </row>
    <row r="14" spans="1:19" ht="12.75">
      <c r="A14" s="36">
        <v>125</v>
      </c>
      <c r="B14" s="7">
        <v>28.78411</v>
      </c>
      <c r="C14" s="7">
        <v>3</v>
      </c>
      <c r="D14" s="7">
        <v>0.35798935</v>
      </c>
      <c r="E14" s="9">
        <f t="shared" si="2"/>
        <v>28.426120649999998</v>
      </c>
      <c r="F14" s="9">
        <f t="shared" si="3"/>
        <v>29.14209935</v>
      </c>
      <c r="G14" s="7">
        <f t="shared" si="4"/>
        <v>0.09237604307034013</v>
      </c>
      <c r="H14" s="9">
        <f t="shared" si="0"/>
        <v>28.691733956929657</v>
      </c>
      <c r="I14" s="9">
        <f t="shared" si="1"/>
        <v>28.87648604307034</v>
      </c>
      <c r="K14" s="36">
        <v>125</v>
      </c>
      <c r="L14" s="7">
        <v>-0.28127707</v>
      </c>
      <c r="M14" s="7">
        <v>3</v>
      </c>
      <c r="N14" s="7">
        <v>0.10869993</v>
      </c>
      <c r="O14" s="7">
        <f t="shared" si="5"/>
        <v>-0.389977</v>
      </c>
      <c r="P14" s="7">
        <f t="shared" si="6"/>
        <v>-0.17257714000000002</v>
      </c>
      <c r="Q14" s="7">
        <f t="shared" si="9"/>
        <v>0.13856406460551018</v>
      </c>
      <c r="R14" s="7">
        <f t="shared" si="7"/>
        <v>-0.4198411346055102</v>
      </c>
      <c r="S14" s="7">
        <f t="shared" si="8"/>
        <v>-0.14271300539448983</v>
      </c>
    </row>
    <row r="15" spans="1:19" ht="12.75">
      <c r="A15" s="36">
        <v>135</v>
      </c>
      <c r="B15" s="7">
        <v>28.820482</v>
      </c>
      <c r="C15" s="7">
        <v>4</v>
      </c>
      <c r="D15" s="7">
        <v>0.25573642</v>
      </c>
      <c r="E15" s="9">
        <f t="shared" si="2"/>
        <v>28.564745579999997</v>
      </c>
      <c r="F15" s="9">
        <f t="shared" si="3"/>
        <v>29.07621842</v>
      </c>
      <c r="G15" s="7">
        <f t="shared" si="4"/>
        <v>0.08</v>
      </c>
      <c r="H15" s="9">
        <f t="shared" si="0"/>
        <v>28.740482</v>
      </c>
      <c r="I15" s="9">
        <f t="shared" si="1"/>
        <v>28.900481999999997</v>
      </c>
      <c r="K15" s="36">
        <v>135</v>
      </c>
      <c r="L15" s="7">
        <v>-0.28127707</v>
      </c>
      <c r="M15" s="7">
        <v>3</v>
      </c>
      <c r="N15" s="7">
        <v>0.10869993</v>
      </c>
      <c r="O15" s="7">
        <f t="shared" si="5"/>
        <v>-0.389977</v>
      </c>
      <c r="P15" s="7">
        <f t="shared" si="6"/>
        <v>-0.17257714000000002</v>
      </c>
      <c r="Q15" s="7">
        <f t="shared" si="9"/>
        <v>0.13856406460551018</v>
      </c>
      <c r="R15" s="7">
        <f t="shared" si="7"/>
        <v>-0.4198411346055102</v>
      </c>
      <c r="S15" s="7">
        <f t="shared" si="8"/>
        <v>-0.14271300539448983</v>
      </c>
    </row>
    <row r="16" spans="1:19" ht="12.75">
      <c r="A16" s="36">
        <v>145</v>
      </c>
      <c r="B16" s="7">
        <v>28.761101</v>
      </c>
      <c r="C16" s="7">
        <v>3</v>
      </c>
      <c r="D16" s="7">
        <v>0.35178121</v>
      </c>
      <c r="E16" s="9">
        <f t="shared" si="2"/>
        <v>28.40931979</v>
      </c>
      <c r="F16" s="9">
        <f t="shared" si="3"/>
        <v>29.11288221</v>
      </c>
      <c r="G16" s="7">
        <f t="shared" si="4"/>
        <v>0.09237604307034013</v>
      </c>
      <c r="H16" s="9">
        <f t="shared" si="0"/>
        <v>28.66872495692966</v>
      </c>
      <c r="I16" s="9">
        <f t="shared" si="1"/>
        <v>28.853477043070342</v>
      </c>
      <c r="K16" s="36">
        <v>145</v>
      </c>
      <c r="L16" s="7">
        <v>-0.34385574</v>
      </c>
      <c r="M16" s="7">
        <v>2</v>
      </c>
      <c r="N16" s="7">
        <v>0.15394401</v>
      </c>
      <c r="O16" s="7">
        <f t="shared" si="5"/>
        <v>-0.49779975</v>
      </c>
      <c r="P16" s="7">
        <f t="shared" si="6"/>
        <v>-0.18991173000000003</v>
      </c>
      <c r="Q16" s="7">
        <f t="shared" si="9"/>
        <v>0.1697056274847714</v>
      </c>
      <c r="R16" s="7">
        <f t="shared" si="7"/>
        <v>-0.5135613674847714</v>
      </c>
      <c r="S16" s="7">
        <f t="shared" si="8"/>
        <v>-0.17415011251522863</v>
      </c>
    </row>
    <row r="17" spans="1:19" ht="12.75">
      <c r="A17" s="36">
        <v>155</v>
      </c>
      <c r="B17" s="7">
        <v>28.623555</v>
      </c>
      <c r="C17" s="7">
        <v>3</v>
      </c>
      <c r="D17" s="7">
        <v>0.26997901</v>
      </c>
      <c r="E17" s="9">
        <f t="shared" si="2"/>
        <v>28.35357599</v>
      </c>
      <c r="F17" s="9">
        <f t="shared" si="3"/>
        <v>28.89353401</v>
      </c>
      <c r="G17" s="7">
        <f t="shared" si="4"/>
        <v>0.09237604307034013</v>
      </c>
      <c r="H17" s="9">
        <f t="shared" si="0"/>
        <v>28.531178956929658</v>
      </c>
      <c r="I17" s="9">
        <f t="shared" si="1"/>
        <v>28.71593104307034</v>
      </c>
      <c r="K17" s="36">
        <v>155</v>
      </c>
      <c r="L17" s="7">
        <v>-0.31683897</v>
      </c>
      <c r="M17" s="7">
        <v>2</v>
      </c>
      <c r="N17" s="7">
        <v>0.18096078</v>
      </c>
      <c r="O17" s="7">
        <f t="shared" si="5"/>
        <v>-0.49779975</v>
      </c>
      <c r="P17" s="7">
        <f t="shared" si="6"/>
        <v>-0.13587819</v>
      </c>
      <c r="Q17" s="7">
        <f t="shared" si="9"/>
        <v>0.1697056274847714</v>
      </c>
      <c r="R17" s="7">
        <f t="shared" si="7"/>
        <v>-0.4865445974847714</v>
      </c>
      <c r="S17" s="7">
        <f t="shared" si="8"/>
        <v>-0.1471333425152286</v>
      </c>
    </row>
    <row r="18" spans="1:19" ht="12.75">
      <c r="A18" s="36">
        <v>165</v>
      </c>
      <c r="B18" s="7">
        <v>28.777318</v>
      </c>
      <c r="C18" s="7">
        <v>3</v>
      </c>
      <c r="D18" s="7">
        <v>0.11732485</v>
      </c>
      <c r="E18" s="9">
        <f t="shared" si="2"/>
        <v>28.659993150000002</v>
      </c>
      <c r="F18" s="9">
        <f t="shared" si="3"/>
        <v>28.89464285</v>
      </c>
      <c r="G18" s="7">
        <f t="shared" si="4"/>
        <v>0.09237604307034013</v>
      </c>
      <c r="H18" s="9">
        <f t="shared" si="0"/>
        <v>28.68494195692966</v>
      </c>
      <c r="I18" s="9">
        <f t="shared" si="1"/>
        <v>28.869694043070343</v>
      </c>
      <c r="K18" s="36">
        <v>165</v>
      </c>
      <c r="L18" s="7">
        <v>-0.22808798</v>
      </c>
      <c r="M18" s="7">
        <v>2</v>
      </c>
      <c r="N18" s="7">
        <v>0.092209799</v>
      </c>
      <c r="O18" s="7">
        <f t="shared" si="5"/>
        <v>-0.320297779</v>
      </c>
      <c r="P18" s="7">
        <f t="shared" si="6"/>
        <v>-0.135878181</v>
      </c>
      <c r="Q18" s="7">
        <f t="shared" si="9"/>
        <v>0.1697056274847714</v>
      </c>
      <c r="R18" s="7">
        <f t="shared" si="7"/>
        <v>-0.3977936074847714</v>
      </c>
      <c r="S18" s="7">
        <f t="shared" si="8"/>
        <v>-0.05838235251522861</v>
      </c>
    </row>
    <row r="19" spans="1:19" ht="12.75">
      <c r="A19" s="36">
        <v>175</v>
      </c>
      <c r="B19" s="7">
        <v>28.777318</v>
      </c>
      <c r="C19" s="7">
        <v>3</v>
      </c>
      <c r="D19" s="7">
        <v>0.11732485</v>
      </c>
      <c r="E19" s="9">
        <f t="shared" si="2"/>
        <v>28.659993150000002</v>
      </c>
      <c r="F19" s="9">
        <f t="shared" si="3"/>
        <v>28.89464285</v>
      </c>
      <c r="G19" s="7">
        <f t="shared" si="4"/>
        <v>0.09237604307034013</v>
      </c>
      <c r="H19" s="9">
        <f t="shared" si="0"/>
        <v>28.68494195692966</v>
      </c>
      <c r="I19" s="9">
        <f t="shared" si="1"/>
        <v>28.869694043070343</v>
      </c>
      <c r="K19" s="36">
        <v>175</v>
      </c>
      <c r="L19" s="7">
        <v>-0.22808798</v>
      </c>
      <c r="M19" s="7">
        <v>2</v>
      </c>
      <c r="N19" s="7">
        <v>0.092209799</v>
      </c>
      <c r="O19" s="7">
        <f t="shared" si="5"/>
        <v>-0.320297779</v>
      </c>
      <c r="P19" s="7">
        <f t="shared" si="6"/>
        <v>-0.135878181</v>
      </c>
      <c r="Q19" s="7">
        <f t="shared" si="9"/>
        <v>0.1697056274847714</v>
      </c>
      <c r="R19" s="7">
        <f t="shared" si="7"/>
        <v>-0.3977936074847714</v>
      </c>
      <c r="S19" s="7">
        <f t="shared" si="8"/>
        <v>-0.05838235251522861</v>
      </c>
    </row>
    <row r="20" spans="1:19" ht="12.75">
      <c r="A20" s="36">
        <v>185</v>
      </c>
      <c r="B20" s="7">
        <v>28.534538</v>
      </c>
      <c r="C20" s="7">
        <v>4</v>
      </c>
      <c r="D20" s="7">
        <v>0.17356544</v>
      </c>
      <c r="E20" s="9">
        <f t="shared" si="2"/>
        <v>28.36097256</v>
      </c>
      <c r="F20" s="9">
        <f t="shared" si="3"/>
        <v>28.708103440000002</v>
      </c>
      <c r="G20" s="7">
        <f t="shared" si="4"/>
        <v>0.08</v>
      </c>
      <c r="H20" s="9">
        <f t="shared" si="0"/>
        <v>28.454538000000003</v>
      </c>
      <c r="I20" s="9">
        <f t="shared" si="1"/>
        <v>28.614538</v>
      </c>
      <c r="K20" s="36">
        <v>185</v>
      </c>
      <c r="L20" s="7">
        <v>-0.23635461</v>
      </c>
      <c r="M20" s="7">
        <v>4</v>
      </c>
      <c r="N20" s="7">
        <v>0.044991118</v>
      </c>
      <c r="O20" s="7">
        <f t="shared" si="5"/>
        <v>-0.281345728</v>
      </c>
      <c r="P20" s="7">
        <f t="shared" si="6"/>
        <v>-0.191363492</v>
      </c>
      <c r="Q20" s="7">
        <f t="shared" si="9"/>
        <v>0.12</v>
      </c>
      <c r="R20" s="7">
        <f t="shared" si="7"/>
        <v>-0.35635461</v>
      </c>
      <c r="S20" s="7">
        <f t="shared" si="8"/>
        <v>-0.11635461</v>
      </c>
    </row>
    <row r="21" spans="1:19" ht="12.75">
      <c r="A21" s="36">
        <v>195</v>
      </c>
      <c r="B21" s="7">
        <v>28.534538</v>
      </c>
      <c r="C21" s="7">
        <v>4</v>
      </c>
      <c r="D21" s="7">
        <v>0.17356544</v>
      </c>
      <c r="E21" s="9">
        <f t="shared" si="2"/>
        <v>28.36097256</v>
      </c>
      <c r="F21" s="9">
        <f t="shared" si="3"/>
        <v>28.708103440000002</v>
      </c>
      <c r="G21" s="7">
        <f t="shared" si="4"/>
        <v>0.08</v>
      </c>
      <c r="H21" s="9">
        <f t="shared" si="0"/>
        <v>28.454538000000003</v>
      </c>
      <c r="I21" s="9">
        <f t="shared" si="1"/>
        <v>28.614538</v>
      </c>
      <c r="K21" s="36">
        <v>195</v>
      </c>
      <c r="L21" s="7">
        <v>-0.23635461</v>
      </c>
      <c r="M21" s="7">
        <v>4</v>
      </c>
      <c r="N21" s="7">
        <v>0.044991118</v>
      </c>
      <c r="O21" s="7">
        <f t="shared" si="5"/>
        <v>-0.281345728</v>
      </c>
      <c r="P21" s="7">
        <f t="shared" si="6"/>
        <v>-0.191363492</v>
      </c>
      <c r="Q21" s="7">
        <f t="shared" si="9"/>
        <v>0.12</v>
      </c>
      <c r="R21" s="7">
        <f t="shared" si="7"/>
        <v>-0.35635461</v>
      </c>
      <c r="S21" s="7">
        <f t="shared" si="8"/>
        <v>-0.11635461</v>
      </c>
    </row>
    <row r="22" spans="1:19" ht="12.75">
      <c r="A22" s="36">
        <v>205</v>
      </c>
      <c r="B22" s="7">
        <v>28.427456</v>
      </c>
      <c r="C22" s="7">
        <v>3</v>
      </c>
      <c r="D22" s="7">
        <v>0.19317529</v>
      </c>
      <c r="E22" s="9">
        <f t="shared" si="2"/>
        <v>28.23428071</v>
      </c>
      <c r="F22" s="9">
        <f t="shared" si="3"/>
        <v>28.62063129</v>
      </c>
      <c r="G22" s="7">
        <f t="shared" si="4"/>
        <v>0.09237604307034013</v>
      </c>
      <c r="H22" s="9">
        <f t="shared" si="0"/>
        <v>28.335079956929658</v>
      </c>
      <c r="I22" s="9">
        <f t="shared" si="1"/>
        <v>28.51983204307034</v>
      </c>
      <c r="K22" s="36">
        <v>205</v>
      </c>
      <c r="L22" s="7">
        <v>-0.26984676</v>
      </c>
      <c r="M22" s="7">
        <v>3</v>
      </c>
      <c r="N22" s="7">
        <v>0.042484751</v>
      </c>
      <c r="O22" s="7">
        <f t="shared" si="5"/>
        <v>-0.312331511</v>
      </c>
      <c r="P22" s="7">
        <f t="shared" si="6"/>
        <v>-0.22736200900000003</v>
      </c>
      <c r="Q22" s="7">
        <f t="shared" si="9"/>
        <v>0.13856406460551018</v>
      </c>
      <c r="R22" s="7">
        <f t="shared" si="7"/>
        <v>-0.4084108246055102</v>
      </c>
      <c r="S22" s="7">
        <f t="shared" si="8"/>
        <v>-0.13128269539448983</v>
      </c>
    </row>
    <row r="23" spans="1:19" ht="12.75">
      <c r="A23" s="36">
        <v>215</v>
      </c>
      <c r="B23" s="7">
        <v>28.482293</v>
      </c>
      <c r="C23" s="7">
        <v>3</v>
      </c>
      <c r="D23" s="7">
        <v>0.21646218</v>
      </c>
      <c r="E23" s="9">
        <f t="shared" si="2"/>
        <v>28.265830819999998</v>
      </c>
      <c r="F23" s="9">
        <f t="shared" si="3"/>
        <v>28.69875518</v>
      </c>
      <c r="G23" s="7">
        <f t="shared" si="4"/>
        <v>0.09237604307034013</v>
      </c>
      <c r="H23" s="9">
        <f t="shared" si="0"/>
        <v>28.389916956929657</v>
      </c>
      <c r="I23" s="9">
        <f t="shared" si="1"/>
        <v>28.57466904307034</v>
      </c>
      <c r="K23" s="36">
        <v>215</v>
      </c>
      <c r="L23" s="7">
        <v>-0.27508889</v>
      </c>
      <c r="M23" s="7">
        <v>3</v>
      </c>
      <c r="N23" s="7">
        <v>0.045791977</v>
      </c>
      <c r="O23" s="7">
        <f t="shared" si="5"/>
        <v>-0.32088086699999996</v>
      </c>
      <c r="P23" s="7">
        <f t="shared" si="6"/>
        <v>-0.229296913</v>
      </c>
      <c r="Q23" s="7">
        <f t="shared" si="9"/>
        <v>0.13856406460551018</v>
      </c>
      <c r="R23" s="7">
        <f t="shared" si="7"/>
        <v>-0.41365295460551016</v>
      </c>
      <c r="S23" s="7">
        <f t="shared" si="8"/>
        <v>-0.1365248253944898</v>
      </c>
    </row>
    <row r="24" spans="1:19" ht="12.75">
      <c r="A24" s="36">
        <v>225</v>
      </c>
      <c r="B24" s="7">
        <v>28.462892</v>
      </c>
      <c r="C24" s="7">
        <v>5</v>
      </c>
      <c r="D24" s="7">
        <v>0.14047742</v>
      </c>
      <c r="E24" s="9">
        <f t="shared" si="2"/>
        <v>28.32241458</v>
      </c>
      <c r="F24" s="9">
        <f t="shared" si="3"/>
        <v>28.60336942</v>
      </c>
      <c r="G24" s="7">
        <f t="shared" si="4"/>
        <v>0.07155417527999326</v>
      </c>
      <c r="H24" s="9">
        <f t="shared" si="0"/>
        <v>28.391337824720008</v>
      </c>
      <c r="I24" s="9">
        <f t="shared" si="1"/>
        <v>28.534446175279992</v>
      </c>
      <c r="K24" s="36">
        <v>225</v>
      </c>
      <c r="L24" s="7">
        <v>-0.21201966</v>
      </c>
      <c r="M24" s="7">
        <v>4</v>
      </c>
      <c r="N24" s="7">
        <v>0.070895557</v>
      </c>
      <c r="O24" s="7">
        <f t="shared" si="5"/>
        <v>-0.282915217</v>
      </c>
      <c r="P24" s="7">
        <f t="shared" si="6"/>
        <v>-0.141124103</v>
      </c>
      <c r="Q24" s="7">
        <f t="shared" si="9"/>
        <v>0.12</v>
      </c>
      <c r="R24" s="7">
        <f t="shared" si="7"/>
        <v>-0.33201966</v>
      </c>
      <c r="S24" s="7">
        <f t="shared" si="8"/>
        <v>-0.09201966</v>
      </c>
    </row>
    <row r="25" spans="1:19" ht="12.75">
      <c r="A25" s="36">
        <v>235</v>
      </c>
      <c r="B25" s="7">
        <v>28.556391</v>
      </c>
      <c r="C25" s="7">
        <v>4</v>
      </c>
      <c r="D25" s="7">
        <v>0.12003621</v>
      </c>
      <c r="E25" s="9">
        <f t="shared" si="2"/>
        <v>28.436354790000003</v>
      </c>
      <c r="F25" s="9">
        <f t="shared" si="3"/>
        <v>28.67642721</v>
      </c>
      <c r="G25" s="7">
        <f t="shared" si="4"/>
        <v>0.08</v>
      </c>
      <c r="H25" s="9">
        <f t="shared" si="0"/>
        <v>28.476391000000003</v>
      </c>
      <c r="I25" s="9">
        <f t="shared" si="1"/>
        <v>28.636391</v>
      </c>
      <c r="K25" s="36">
        <v>235</v>
      </c>
      <c r="L25" s="7">
        <v>-0.17941808</v>
      </c>
      <c r="M25" s="7">
        <v>2</v>
      </c>
      <c r="N25" s="7">
        <v>0.1566061</v>
      </c>
      <c r="O25" s="7">
        <f t="shared" si="5"/>
        <v>-0.33602418</v>
      </c>
      <c r="P25" s="7">
        <f t="shared" si="6"/>
        <v>-0.02281198000000001</v>
      </c>
      <c r="Q25" s="7">
        <f t="shared" si="9"/>
        <v>0.1697056274847714</v>
      </c>
      <c r="R25" s="7">
        <f t="shared" si="7"/>
        <v>-0.3491237074847714</v>
      </c>
      <c r="S25" s="7">
        <f t="shared" si="8"/>
        <v>-0.00971245251522862</v>
      </c>
    </row>
    <row r="26" spans="1:19" ht="12.75">
      <c r="A26" s="36">
        <v>245</v>
      </c>
      <c r="B26" s="7">
        <v>28.676777</v>
      </c>
      <c r="C26" s="7">
        <v>6</v>
      </c>
      <c r="D26" s="7">
        <v>0.14438422</v>
      </c>
      <c r="E26" s="9">
        <f t="shared" si="2"/>
        <v>28.532392780000002</v>
      </c>
      <c r="F26" s="9">
        <f t="shared" si="3"/>
        <v>28.82116122</v>
      </c>
      <c r="G26" s="7">
        <f t="shared" si="4"/>
        <v>0.06531972647421809</v>
      </c>
      <c r="H26" s="9">
        <f t="shared" si="0"/>
        <v>28.611457273525783</v>
      </c>
      <c r="I26" s="9">
        <f t="shared" si="1"/>
        <v>28.74209672647422</v>
      </c>
      <c r="K26" s="36">
        <v>245</v>
      </c>
      <c r="L26" s="7">
        <v>-0.12776424</v>
      </c>
      <c r="M26" s="7">
        <v>4</v>
      </c>
      <c r="N26" s="7">
        <v>0.075423035</v>
      </c>
      <c r="O26" s="7">
        <f t="shared" si="5"/>
        <v>-0.203187275</v>
      </c>
      <c r="P26" s="7">
        <f t="shared" si="6"/>
        <v>-0.052341205</v>
      </c>
      <c r="Q26" s="7">
        <f t="shared" si="9"/>
        <v>0.12</v>
      </c>
      <c r="R26" s="7">
        <f t="shared" si="7"/>
        <v>-0.24776424</v>
      </c>
      <c r="S26" s="7">
        <f t="shared" si="8"/>
        <v>-0.007764240000000006</v>
      </c>
    </row>
    <row r="27" spans="1:19" ht="12.75">
      <c r="A27" s="36">
        <v>255</v>
      </c>
      <c r="B27" s="7">
        <v>28.570108</v>
      </c>
      <c r="C27" s="7">
        <v>8</v>
      </c>
      <c r="D27" s="7">
        <v>0.16771752</v>
      </c>
      <c r="E27" s="9">
        <f t="shared" si="2"/>
        <v>28.40239048</v>
      </c>
      <c r="F27" s="9">
        <f t="shared" si="3"/>
        <v>28.73782552</v>
      </c>
      <c r="G27" s="7">
        <f t="shared" si="4"/>
        <v>0.056568542494923796</v>
      </c>
      <c r="H27" s="9">
        <f t="shared" si="0"/>
        <v>28.51353945750508</v>
      </c>
      <c r="I27" s="9">
        <f t="shared" si="1"/>
        <v>28.626676542494923</v>
      </c>
      <c r="K27" s="36">
        <v>255</v>
      </c>
      <c r="L27" s="7">
        <v>-0.19086139</v>
      </c>
      <c r="M27" s="7">
        <v>5</v>
      </c>
      <c r="N27" s="7">
        <v>0.085990876</v>
      </c>
      <c r="O27" s="7">
        <f t="shared" si="5"/>
        <v>-0.276852266</v>
      </c>
      <c r="P27" s="7">
        <f t="shared" si="6"/>
        <v>-0.104870514</v>
      </c>
      <c r="Q27" s="7">
        <f t="shared" si="9"/>
        <v>0.1073312629199899</v>
      </c>
      <c r="R27" s="7">
        <f t="shared" si="7"/>
        <v>-0.29819265291998986</v>
      </c>
      <c r="S27" s="7">
        <f t="shared" si="8"/>
        <v>-0.08353012708001009</v>
      </c>
    </row>
    <row r="28" spans="1:19" ht="12.75">
      <c r="A28" s="36">
        <v>265</v>
      </c>
      <c r="B28" s="7">
        <v>28.549968</v>
      </c>
      <c r="C28" s="7">
        <v>7</v>
      </c>
      <c r="D28" s="7">
        <v>0.19226222</v>
      </c>
      <c r="E28" s="9">
        <f t="shared" si="2"/>
        <v>28.35770578</v>
      </c>
      <c r="F28" s="9">
        <f t="shared" si="3"/>
        <v>28.74223022</v>
      </c>
      <c r="G28" s="7">
        <f t="shared" si="4"/>
        <v>0.060474315681476355</v>
      </c>
      <c r="H28" s="9">
        <f t="shared" si="0"/>
        <v>28.489493684318525</v>
      </c>
      <c r="I28" s="9">
        <f t="shared" si="1"/>
        <v>28.610442315681475</v>
      </c>
      <c r="K28" s="36">
        <v>265</v>
      </c>
      <c r="L28" s="7">
        <v>-0.15457069</v>
      </c>
      <c r="M28" s="7">
        <v>4</v>
      </c>
      <c r="N28" s="7">
        <v>0.10064307</v>
      </c>
      <c r="O28" s="7">
        <f t="shared" si="5"/>
        <v>-0.25521376</v>
      </c>
      <c r="P28" s="7">
        <f t="shared" si="6"/>
        <v>-0.05392762000000001</v>
      </c>
      <c r="Q28" s="7">
        <f t="shared" si="9"/>
        <v>0.12</v>
      </c>
      <c r="R28" s="7">
        <f t="shared" si="7"/>
        <v>-0.27457069</v>
      </c>
      <c r="S28" s="7">
        <f t="shared" si="8"/>
        <v>-0.034570690000000015</v>
      </c>
    </row>
    <row r="29" spans="1:19" ht="12.75">
      <c r="A29" s="36">
        <v>275</v>
      </c>
      <c r="B29" s="7">
        <v>28.589621</v>
      </c>
      <c r="C29" s="7">
        <v>6</v>
      </c>
      <c r="D29" s="7">
        <v>0.21644106</v>
      </c>
      <c r="E29" s="9">
        <f t="shared" si="2"/>
        <v>28.37317994</v>
      </c>
      <c r="F29" s="9">
        <f t="shared" si="3"/>
        <v>28.806062060000002</v>
      </c>
      <c r="G29" s="7">
        <f t="shared" si="4"/>
        <v>0.06531972647421809</v>
      </c>
      <c r="H29" s="9">
        <f t="shared" si="0"/>
        <v>28.524301273525783</v>
      </c>
      <c r="I29" s="9">
        <f t="shared" si="1"/>
        <v>28.65494072647422</v>
      </c>
      <c r="K29" s="36">
        <v>275</v>
      </c>
      <c r="L29" s="7">
        <v>-0.23097572</v>
      </c>
      <c r="M29" s="7">
        <v>4</v>
      </c>
      <c r="N29" s="7">
        <v>0.096205008</v>
      </c>
      <c r="O29" s="7">
        <f t="shared" si="5"/>
        <v>-0.327180728</v>
      </c>
      <c r="P29" s="7">
        <f t="shared" si="6"/>
        <v>-0.13477071200000001</v>
      </c>
      <c r="Q29" s="7">
        <f t="shared" si="9"/>
        <v>0.12</v>
      </c>
      <c r="R29" s="7">
        <f t="shared" si="7"/>
        <v>-0.35097572</v>
      </c>
      <c r="S29" s="7">
        <f t="shared" si="8"/>
        <v>-0.11097572</v>
      </c>
    </row>
    <row r="30" spans="1:19" ht="12.75">
      <c r="A30" s="36">
        <v>285</v>
      </c>
      <c r="B30" s="7">
        <v>28.651147</v>
      </c>
      <c r="C30" s="7">
        <v>6</v>
      </c>
      <c r="D30" s="7">
        <v>0.22812674</v>
      </c>
      <c r="E30" s="9">
        <f t="shared" si="2"/>
        <v>28.42302026</v>
      </c>
      <c r="F30" s="9">
        <f t="shared" si="3"/>
        <v>28.879273740000002</v>
      </c>
      <c r="G30" s="7">
        <f t="shared" si="4"/>
        <v>0.06531972647421809</v>
      </c>
      <c r="H30" s="9">
        <f t="shared" si="0"/>
        <v>28.585827273525783</v>
      </c>
      <c r="I30" s="9">
        <f t="shared" si="1"/>
        <v>28.71646672647422</v>
      </c>
      <c r="K30" s="36">
        <v>285</v>
      </c>
      <c r="L30" s="7">
        <v>-0.1702583</v>
      </c>
      <c r="M30" s="7">
        <v>5</v>
      </c>
      <c r="N30" s="7">
        <v>0.096124129</v>
      </c>
      <c r="O30" s="7">
        <f t="shared" si="5"/>
        <v>-0.266382429</v>
      </c>
      <c r="P30" s="7">
        <f t="shared" si="6"/>
        <v>-0.074134171</v>
      </c>
      <c r="Q30" s="7">
        <f t="shared" si="9"/>
        <v>0.1073312629199899</v>
      </c>
      <c r="R30" s="7">
        <f t="shared" si="7"/>
        <v>-0.27758956291998993</v>
      </c>
      <c r="S30" s="7">
        <f t="shared" si="8"/>
        <v>-0.0629270370800101</v>
      </c>
    </row>
    <row r="31" spans="1:19" ht="12.75">
      <c r="A31" s="36">
        <v>295</v>
      </c>
      <c r="B31" s="7">
        <v>28.50568</v>
      </c>
      <c r="C31" s="7">
        <v>5</v>
      </c>
      <c r="D31" s="7">
        <v>0.23159931</v>
      </c>
      <c r="E31" s="9">
        <f t="shared" si="2"/>
        <v>28.27408069</v>
      </c>
      <c r="F31" s="9">
        <f t="shared" si="3"/>
        <v>28.73727931</v>
      </c>
      <c r="G31" s="7">
        <f t="shared" si="4"/>
        <v>0.07155417527999326</v>
      </c>
      <c r="H31" s="9">
        <f t="shared" si="0"/>
        <v>28.43412582472001</v>
      </c>
      <c r="I31" s="9">
        <f t="shared" si="1"/>
        <v>28.577234175279994</v>
      </c>
      <c r="K31" s="36">
        <v>295</v>
      </c>
      <c r="L31" s="7">
        <v>-0.25452705</v>
      </c>
      <c r="M31" s="7">
        <v>4</v>
      </c>
      <c r="N31" s="7">
        <v>0.11264231</v>
      </c>
      <c r="O31" s="7">
        <f t="shared" si="5"/>
        <v>-0.36716936</v>
      </c>
      <c r="P31" s="7">
        <f t="shared" si="6"/>
        <v>-0.14188473999999998</v>
      </c>
      <c r="Q31" s="7">
        <f t="shared" si="9"/>
        <v>0.12</v>
      </c>
      <c r="R31" s="7">
        <f t="shared" si="7"/>
        <v>-0.37452705</v>
      </c>
      <c r="S31" s="7">
        <f t="shared" si="8"/>
        <v>-0.13452704999999998</v>
      </c>
    </row>
    <row r="32" spans="1:19" ht="12.75">
      <c r="A32" s="36">
        <v>305</v>
      </c>
      <c r="B32" s="7">
        <v>28.775459</v>
      </c>
      <c r="C32" s="7">
        <v>4</v>
      </c>
      <c r="D32" s="7">
        <v>0.15727485</v>
      </c>
      <c r="E32" s="9">
        <f t="shared" si="2"/>
        <v>28.61818415</v>
      </c>
      <c r="F32" s="9">
        <f t="shared" si="3"/>
        <v>28.93273385</v>
      </c>
      <c r="G32" s="7">
        <f t="shared" si="4"/>
        <v>0.08</v>
      </c>
      <c r="H32" s="9">
        <f t="shared" si="0"/>
        <v>28.695459000000003</v>
      </c>
      <c r="I32" s="9">
        <f t="shared" si="1"/>
        <v>28.855459</v>
      </c>
      <c r="K32" s="36">
        <v>305</v>
      </c>
      <c r="L32" s="7">
        <v>-0.20633771</v>
      </c>
      <c r="M32" s="7">
        <v>4</v>
      </c>
      <c r="N32" s="7">
        <v>0.094591474</v>
      </c>
      <c r="O32" s="7">
        <f t="shared" si="5"/>
        <v>-0.300929184</v>
      </c>
      <c r="P32" s="7">
        <f t="shared" si="6"/>
        <v>-0.11174623600000001</v>
      </c>
      <c r="Q32" s="7">
        <f t="shared" si="9"/>
        <v>0.12</v>
      </c>
      <c r="R32" s="7">
        <f t="shared" si="7"/>
        <v>-0.32633771</v>
      </c>
      <c r="S32" s="7">
        <f t="shared" si="8"/>
        <v>-0.08633771000000001</v>
      </c>
    </row>
    <row r="33" spans="1:19" ht="12.75">
      <c r="A33" s="36">
        <v>315</v>
      </c>
      <c r="B33" s="7">
        <v>28.820092</v>
      </c>
      <c r="C33" s="7">
        <v>5</v>
      </c>
      <c r="D33" s="7">
        <v>0.12974342</v>
      </c>
      <c r="E33" s="9">
        <f t="shared" si="2"/>
        <v>28.69034858</v>
      </c>
      <c r="F33" s="9">
        <f t="shared" si="3"/>
        <v>28.94983542</v>
      </c>
      <c r="G33" s="7">
        <f t="shared" si="4"/>
        <v>0.07155417527999326</v>
      </c>
      <c r="H33" s="9">
        <f t="shared" si="0"/>
        <v>28.748537824720007</v>
      </c>
      <c r="I33" s="9">
        <f t="shared" si="1"/>
        <v>28.89164617527999</v>
      </c>
      <c r="K33" s="36">
        <v>315</v>
      </c>
      <c r="L33" s="7">
        <v>-0.20029411</v>
      </c>
      <c r="M33" s="7">
        <v>5</v>
      </c>
      <c r="N33" s="7">
        <v>0.073519067</v>
      </c>
      <c r="O33" s="7">
        <f t="shared" si="5"/>
        <v>-0.27381317699999996</v>
      </c>
      <c r="P33" s="7">
        <f t="shared" si="6"/>
        <v>-0.126775043</v>
      </c>
      <c r="Q33" s="7">
        <f t="shared" si="9"/>
        <v>0.1073312629199899</v>
      </c>
      <c r="R33" s="7">
        <f t="shared" si="7"/>
        <v>-0.3076253729199899</v>
      </c>
      <c r="S33" s="7">
        <f t="shared" si="8"/>
        <v>-0.0929628470800101</v>
      </c>
    </row>
    <row r="34" spans="1:19" ht="12.75">
      <c r="A34" s="36">
        <v>325</v>
      </c>
      <c r="B34" s="7">
        <v>28.76664</v>
      </c>
      <c r="C34" s="7">
        <v>5</v>
      </c>
      <c r="D34" s="7">
        <v>0.16358864</v>
      </c>
      <c r="E34" s="9">
        <f t="shared" si="2"/>
        <v>28.60305136</v>
      </c>
      <c r="F34" s="9">
        <f t="shared" si="3"/>
        <v>28.93022864</v>
      </c>
      <c r="G34" s="7">
        <f t="shared" si="4"/>
        <v>0.07155417527999326</v>
      </c>
      <c r="H34" s="9">
        <f t="shared" si="0"/>
        <v>28.695085824720007</v>
      </c>
      <c r="I34" s="9">
        <f t="shared" si="1"/>
        <v>28.83819417527999</v>
      </c>
      <c r="K34" s="36">
        <v>325</v>
      </c>
      <c r="L34" s="7">
        <v>-0.22742992</v>
      </c>
      <c r="M34" s="7">
        <v>5</v>
      </c>
      <c r="N34" s="7">
        <v>0.088769191</v>
      </c>
      <c r="O34" s="7">
        <f t="shared" si="5"/>
        <v>-0.316199111</v>
      </c>
      <c r="P34" s="7">
        <f t="shared" si="6"/>
        <v>-0.138660729</v>
      </c>
      <c r="Q34" s="7">
        <f t="shared" si="9"/>
        <v>0.1073312629199899</v>
      </c>
      <c r="R34" s="7">
        <f t="shared" si="7"/>
        <v>-0.3347611829199899</v>
      </c>
      <c r="S34" s="7">
        <f t="shared" si="8"/>
        <v>-0.12009865708001011</v>
      </c>
    </row>
    <row r="35" spans="1:19" ht="12.75">
      <c r="A35" s="36">
        <v>335</v>
      </c>
      <c r="B35" s="7">
        <v>28.745626</v>
      </c>
      <c r="C35" s="7">
        <v>5</v>
      </c>
      <c r="D35" s="7">
        <v>0.15678708</v>
      </c>
      <c r="E35" s="9">
        <f t="shared" si="2"/>
        <v>28.58883892</v>
      </c>
      <c r="F35" s="9">
        <f t="shared" si="3"/>
        <v>28.902413080000002</v>
      </c>
      <c r="G35" s="7">
        <f t="shared" si="4"/>
        <v>0.07155417527999326</v>
      </c>
      <c r="H35" s="9">
        <f t="shared" si="0"/>
        <v>28.67407182472001</v>
      </c>
      <c r="I35" s="9">
        <f t="shared" si="1"/>
        <v>28.817180175279994</v>
      </c>
      <c r="K35" s="36">
        <v>335</v>
      </c>
      <c r="L35" s="7">
        <v>-0.26350795</v>
      </c>
      <c r="M35" s="7">
        <v>5</v>
      </c>
      <c r="N35" s="7">
        <v>0.061393352</v>
      </c>
      <c r="O35" s="7">
        <f t="shared" si="5"/>
        <v>-0.324901302</v>
      </c>
      <c r="P35" s="7">
        <f t="shared" si="6"/>
        <v>-0.20211459799999998</v>
      </c>
      <c r="Q35" s="7">
        <f t="shared" si="9"/>
        <v>0.1073312629199899</v>
      </c>
      <c r="R35" s="7">
        <f t="shared" si="7"/>
        <v>-0.3708392129199899</v>
      </c>
      <c r="S35" s="7">
        <f t="shared" si="8"/>
        <v>-0.1561766870800101</v>
      </c>
    </row>
    <row r="36" spans="1:19" ht="12.75">
      <c r="A36" s="36">
        <v>345</v>
      </c>
      <c r="B36" s="7">
        <v>28.817877</v>
      </c>
      <c r="C36" s="7">
        <v>4</v>
      </c>
      <c r="D36" s="7">
        <v>0.17963811</v>
      </c>
      <c r="E36" s="9">
        <f t="shared" si="2"/>
        <v>28.63823889</v>
      </c>
      <c r="F36" s="9">
        <f t="shared" si="3"/>
        <v>28.99751511</v>
      </c>
      <c r="G36" s="7">
        <f t="shared" si="4"/>
        <v>0.08</v>
      </c>
      <c r="H36" s="9">
        <f t="shared" si="0"/>
        <v>28.737877</v>
      </c>
      <c r="I36" s="9">
        <f t="shared" si="1"/>
        <v>28.897876999999998</v>
      </c>
      <c r="K36" s="36">
        <v>345</v>
      </c>
      <c r="L36" s="7">
        <v>-0.24962555</v>
      </c>
      <c r="M36" s="7">
        <v>4</v>
      </c>
      <c r="N36" s="7">
        <v>0.077205599</v>
      </c>
      <c r="O36" s="7">
        <f t="shared" si="5"/>
        <v>-0.326831149</v>
      </c>
      <c r="P36" s="7">
        <f t="shared" si="6"/>
        <v>-0.17241995100000002</v>
      </c>
      <c r="Q36" s="7">
        <f t="shared" si="9"/>
        <v>0.12</v>
      </c>
      <c r="R36" s="7">
        <f t="shared" si="7"/>
        <v>-0.36962554999999997</v>
      </c>
      <c r="S36" s="7">
        <f t="shared" si="8"/>
        <v>-0.12962555</v>
      </c>
    </row>
    <row r="37" spans="1:19" ht="12.75">
      <c r="A37" s="36">
        <v>355</v>
      </c>
      <c r="B37" s="7">
        <v>28.748141</v>
      </c>
      <c r="C37" s="7">
        <v>5</v>
      </c>
      <c r="D37" s="7">
        <v>0.12454157</v>
      </c>
      <c r="E37" s="9">
        <f t="shared" si="2"/>
        <v>28.62359943</v>
      </c>
      <c r="F37" s="9">
        <f t="shared" si="3"/>
        <v>28.872682570000002</v>
      </c>
      <c r="G37" s="7">
        <f t="shared" si="4"/>
        <v>0.07155417527999326</v>
      </c>
      <c r="H37" s="9">
        <f t="shared" si="0"/>
        <v>28.676586824720008</v>
      </c>
      <c r="I37" s="9">
        <f t="shared" si="1"/>
        <v>28.819695175279993</v>
      </c>
      <c r="K37" s="36">
        <v>355</v>
      </c>
      <c r="L37" s="7">
        <v>-0.21298388</v>
      </c>
      <c r="M37" s="7">
        <v>5</v>
      </c>
      <c r="N37" s="7">
        <v>0.064173307</v>
      </c>
      <c r="O37" s="7">
        <f t="shared" si="5"/>
        <v>-0.27715718699999997</v>
      </c>
      <c r="P37" s="7">
        <f t="shared" si="6"/>
        <v>-0.148810573</v>
      </c>
      <c r="Q37" s="7">
        <f t="shared" si="9"/>
        <v>0.1073312629199899</v>
      </c>
      <c r="R37" s="7">
        <f t="shared" si="7"/>
        <v>-0.32031514291998986</v>
      </c>
      <c r="S37" s="7">
        <f t="shared" si="8"/>
        <v>-0.10565261708001009</v>
      </c>
    </row>
    <row r="38" spans="1:19" ht="12.75">
      <c r="A38" s="36">
        <v>365</v>
      </c>
      <c r="B38" s="7">
        <v>28.656386</v>
      </c>
      <c r="C38" s="7">
        <v>5</v>
      </c>
      <c r="D38" s="7">
        <v>0.11152585</v>
      </c>
      <c r="E38" s="9">
        <f t="shared" si="2"/>
        <v>28.54486015</v>
      </c>
      <c r="F38" s="9">
        <f t="shared" si="3"/>
        <v>28.76791185</v>
      </c>
      <c r="G38" s="7">
        <f t="shared" si="4"/>
        <v>0.07155417527999326</v>
      </c>
      <c r="H38" s="9">
        <f t="shared" si="0"/>
        <v>28.58483182472001</v>
      </c>
      <c r="I38" s="9">
        <f t="shared" si="1"/>
        <v>28.727940175279993</v>
      </c>
      <c r="K38" s="36">
        <v>365</v>
      </c>
      <c r="L38" s="7">
        <v>-0.28609954</v>
      </c>
      <c r="M38" s="7">
        <v>5</v>
      </c>
      <c r="N38" s="7">
        <v>0.090091283</v>
      </c>
      <c r="O38" s="7">
        <f t="shared" si="5"/>
        <v>-0.37619082299999995</v>
      </c>
      <c r="P38" s="7">
        <f t="shared" si="6"/>
        <v>-0.196008257</v>
      </c>
      <c r="Q38" s="7">
        <f t="shared" si="9"/>
        <v>0.1073312629199899</v>
      </c>
      <c r="R38" s="7">
        <f t="shared" si="7"/>
        <v>-0.3934308029199899</v>
      </c>
      <c r="S38" s="7">
        <f t="shared" si="8"/>
        <v>-0.17876827708001009</v>
      </c>
    </row>
    <row r="39" spans="1:19" ht="12.75">
      <c r="A39" s="36">
        <v>375</v>
      </c>
      <c r="B39" s="7">
        <v>28.748416</v>
      </c>
      <c r="C39" s="7">
        <v>4</v>
      </c>
      <c r="D39" s="7">
        <v>0.081327581</v>
      </c>
      <c r="E39" s="9">
        <f t="shared" si="2"/>
        <v>28.667088419</v>
      </c>
      <c r="F39" s="9">
        <f t="shared" si="3"/>
        <v>28.829743581</v>
      </c>
      <c r="G39" s="7">
        <f t="shared" si="4"/>
        <v>0.08</v>
      </c>
      <c r="H39" s="9">
        <f t="shared" si="0"/>
        <v>28.668416</v>
      </c>
      <c r="I39" s="9">
        <f t="shared" si="1"/>
        <v>28.828415999999997</v>
      </c>
      <c r="K39" s="36">
        <v>375</v>
      </c>
      <c r="L39" s="7">
        <v>-0.24159663</v>
      </c>
      <c r="M39" s="7">
        <v>4</v>
      </c>
      <c r="N39" s="7">
        <v>0.10112641</v>
      </c>
      <c r="O39" s="7">
        <f t="shared" si="5"/>
        <v>-0.34272304</v>
      </c>
      <c r="P39" s="7">
        <f t="shared" si="6"/>
        <v>-0.14047022</v>
      </c>
      <c r="Q39" s="7">
        <f t="shared" si="9"/>
        <v>0.12</v>
      </c>
      <c r="R39" s="7">
        <f t="shared" si="7"/>
        <v>-0.36159663</v>
      </c>
      <c r="S39" s="7">
        <f t="shared" si="8"/>
        <v>-0.12159663000000001</v>
      </c>
    </row>
    <row r="40" spans="1:19" ht="12.75">
      <c r="A40" s="36">
        <v>385</v>
      </c>
      <c r="B40" s="7">
        <v>28.584128</v>
      </c>
      <c r="C40" s="7">
        <v>4</v>
      </c>
      <c r="D40" s="7">
        <v>0.12569712</v>
      </c>
      <c r="E40" s="9">
        <f t="shared" si="2"/>
        <v>28.458430879999998</v>
      </c>
      <c r="F40" s="9">
        <f t="shared" si="3"/>
        <v>28.70982512</v>
      </c>
      <c r="G40" s="7">
        <f t="shared" si="4"/>
        <v>0.08</v>
      </c>
      <c r="H40" s="9">
        <f t="shared" si="0"/>
        <v>28.504128</v>
      </c>
      <c r="I40" s="9">
        <f t="shared" si="1"/>
        <v>28.664127999999998</v>
      </c>
      <c r="K40" s="36">
        <v>385</v>
      </c>
      <c r="L40" s="7">
        <v>-0.28497343</v>
      </c>
      <c r="M40" s="7">
        <v>4</v>
      </c>
      <c r="N40" s="7">
        <v>0.090765463</v>
      </c>
      <c r="O40" s="7">
        <f t="shared" si="5"/>
        <v>-0.375738893</v>
      </c>
      <c r="P40" s="7">
        <f t="shared" si="6"/>
        <v>-0.19420796700000004</v>
      </c>
      <c r="Q40" s="7">
        <f t="shared" si="9"/>
        <v>0.12</v>
      </c>
      <c r="R40" s="7">
        <f t="shared" si="7"/>
        <v>-0.40497343</v>
      </c>
      <c r="S40" s="7">
        <f t="shared" si="8"/>
        <v>-0.16497343000000003</v>
      </c>
    </row>
    <row r="41" spans="1:19" ht="12.75">
      <c r="A41" s="36">
        <v>395</v>
      </c>
      <c r="B41" s="7">
        <v>28.413933</v>
      </c>
      <c r="C41" s="7">
        <v>6</v>
      </c>
      <c r="D41" s="7">
        <v>0.14167965</v>
      </c>
      <c r="E41" s="9">
        <f t="shared" si="2"/>
        <v>28.27225335</v>
      </c>
      <c r="F41" s="9">
        <f t="shared" si="3"/>
        <v>28.55561265</v>
      </c>
      <c r="G41" s="7">
        <f t="shared" si="4"/>
        <v>0.06531972647421809</v>
      </c>
      <c r="H41" s="9">
        <f t="shared" si="0"/>
        <v>28.348613273525782</v>
      </c>
      <c r="I41" s="9">
        <f t="shared" si="1"/>
        <v>28.47925272647422</v>
      </c>
      <c r="K41" s="36">
        <v>395</v>
      </c>
      <c r="L41" s="7">
        <v>-0.32029722</v>
      </c>
      <c r="M41" s="7">
        <v>6</v>
      </c>
      <c r="N41" s="7">
        <v>0.062919442</v>
      </c>
      <c r="O41" s="7">
        <f t="shared" si="5"/>
        <v>-0.383216662</v>
      </c>
      <c r="P41" s="7">
        <f t="shared" si="6"/>
        <v>-0.257377778</v>
      </c>
      <c r="Q41" s="7">
        <f t="shared" si="9"/>
        <v>0.09797958971132713</v>
      </c>
      <c r="R41" s="7">
        <f t="shared" si="7"/>
        <v>-0.41827680971132714</v>
      </c>
      <c r="S41" s="7">
        <f t="shared" si="8"/>
        <v>-0.22231763028867285</v>
      </c>
    </row>
    <row r="42" spans="1:19" ht="12.75">
      <c r="A42" s="36">
        <v>405</v>
      </c>
      <c r="B42" s="7">
        <v>28.354076</v>
      </c>
      <c r="C42" s="7">
        <v>5</v>
      </c>
      <c r="D42" s="7">
        <v>0.15701883</v>
      </c>
      <c r="E42" s="9">
        <f t="shared" si="2"/>
        <v>28.19705717</v>
      </c>
      <c r="F42" s="9">
        <f t="shared" si="3"/>
        <v>28.511094829999998</v>
      </c>
      <c r="G42" s="7">
        <f t="shared" si="4"/>
        <v>0.07155417527999326</v>
      </c>
      <c r="H42" s="9">
        <f t="shared" si="0"/>
        <v>28.282521824720007</v>
      </c>
      <c r="I42" s="9">
        <f t="shared" si="1"/>
        <v>28.42563017527999</v>
      </c>
      <c r="K42" s="36">
        <v>405</v>
      </c>
      <c r="L42" s="7">
        <v>-0.33724074</v>
      </c>
      <c r="M42" s="7">
        <v>5</v>
      </c>
      <c r="N42" s="7">
        <v>0.077821659</v>
      </c>
      <c r="O42" s="7">
        <f t="shared" si="5"/>
        <v>-0.41506239899999997</v>
      </c>
      <c r="P42" s="7">
        <f t="shared" si="6"/>
        <v>-0.259419081</v>
      </c>
      <c r="Q42" s="7">
        <f t="shared" si="9"/>
        <v>0.1073312629199899</v>
      </c>
      <c r="R42" s="7">
        <f t="shared" si="7"/>
        <v>-0.4445720029199899</v>
      </c>
      <c r="S42" s="7">
        <f t="shared" si="8"/>
        <v>-0.22990947708001008</v>
      </c>
    </row>
    <row r="43" spans="1:19" ht="12.75">
      <c r="A43" s="36">
        <v>415</v>
      </c>
      <c r="B43" s="7">
        <v>28.117849</v>
      </c>
      <c r="C43" s="7">
        <v>5</v>
      </c>
      <c r="D43" s="7">
        <v>0.24190047</v>
      </c>
      <c r="E43" s="9">
        <f t="shared" si="2"/>
        <v>27.87594853</v>
      </c>
      <c r="F43" s="9">
        <f t="shared" si="3"/>
        <v>28.35974947</v>
      </c>
      <c r="G43" s="7">
        <f t="shared" si="4"/>
        <v>0.07155417527999326</v>
      </c>
      <c r="H43" s="9">
        <f t="shared" si="0"/>
        <v>28.046294824720007</v>
      </c>
      <c r="I43" s="9">
        <f t="shared" si="1"/>
        <v>28.189403175279992</v>
      </c>
      <c r="K43" s="36">
        <v>415</v>
      </c>
      <c r="L43" s="7">
        <v>-0.40245472</v>
      </c>
      <c r="M43" s="7">
        <v>5</v>
      </c>
      <c r="N43" s="7">
        <v>0.13029125</v>
      </c>
      <c r="O43" s="7">
        <f t="shared" si="5"/>
        <v>-0.53274597</v>
      </c>
      <c r="P43" s="7">
        <f t="shared" si="6"/>
        <v>-0.27216346999999996</v>
      </c>
      <c r="Q43" s="7">
        <f t="shared" si="9"/>
        <v>0.1073312629199899</v>
      </c>
      <c r="R43" s="7">
        <f t="shared" si="7"/>
        <v>-0.5097859829199899</v>
      </c>
      <c r="S43" s="7">
        <f t="shared" si="8"/>
        <v>-0.2951234570800101</v>
      </c>
    </row>
    <row r="44" spans="1:19" ht="12.75">
      <c r="A44" s="36">
        <v>425</v>
      </c>
      <c r="B44" s="7">
        <v>28.148162</v>
      </c>
      <c r="C44" s="7">
        <v>6</v>
      </c>
      <c r="D44" s="7">
        <v>0.19982339</v>
      </c>
      <c r="E44" s="9">
        <f t="shared" si="2"/>
        <v>27.94833861</v>
      </c>
      <c r="F44" s="9">
        <f t="shared" si="3"/>
        <v>28.347985389999998</v>
      </c>
      <c r="G44" s="7">
        <f t="shared" si="4"/>
        <v>0.06531972647421809</v>
      </c>
      <c r="H44" s="9">
        <f t="shared" si="0"/>
        <v>28.08284227352578</v>
      </c>
      <c r="I44" s="9">
        <f t="shared" si="1"/>
        <v>28.213481726474217</v>
      </c>
      <c r="K44" s="36">
        <v>425</v>
      </c>
      <c r="L44" s="7">
        <v>-0.41066635</v>
      </c>
      <c r="M44" s="7">
        <v>6</v>
      </c>
      <c r="N44" s="7">
        <v>0.10669882</v>
      </c>
      <c r="O44" s="7">
        <f t="shared" si="5"/>
        <v>-0.51736517</v>
      </c>
      <c r="P44" s="7">
        <f t="shared" si="6"/>
        <v>-0.30396753</v>
      </c>
      <c r="Q44" s="7">
        <f t="shared" si="9"/>
        <v>0.09797958971132713</v>
      </c>
      <c r="R44" s="7">
        <f t="shared" si="7"/>
        <v>-0.5086459397113271</v>
      </c>
      <c r="S44" s="7">
        <f t="shared" si="8"/>
        <v>-0.31268676028867287</v>
      </c>
    </row>
    <row r="45" spans="1:19" ht="12.75">
      <c r="A45" s="36">
        <v>435</v>
      </c>
      <c r="B45" s="7">
        <v>28.20923</v>
      </c>
      <c r="C45" s="7">
        <v>6</v>
      </c>
      <c r="D45" s="7">
        <v>0.21503446</v>
      </c>
      <c r="E45" s="9">
        <f t="shared" si="2"/>
        <v>27.994195540000003</v>
      </c>
      <c r="F45" s="9">
        <f t="shared" si="3"/>
        <v>28.42426446</v>
      </c>
      <c r="G45" s="7">
        <f t="shared" si="4"/>
        <v>0.06531972647421809</v>
      </c>
      <c r="H45" s="9">
        <f t="shared" si="0"/>
        <v>28.143910273525783</v>
      </c>
      <c r="I45" s="9">
        <f t="shared" si="1"/>
        <v>28.27454972647422</v>
      </c>
      <c r="K45" s="36">
        <v>435</v>
      </c>
      <c r="L45" s="7">
        <v>-0.39794384</v>
      </c>
      <c r="M45" s="7">
        <v>6</v>
      </c>
      <c r="N45" s="7">
        <v>0.11047587</v>
      </c>
      <c r="O45" s="7">
        <f t="shared" si="5"/>
        <v>-0.50841971</v>
      </c>
      <c r="P45" s="7">
        <f t="shared" si="6"/>
        <v>-0.28746797</v>
      </c>
      <c r="Q45" s="7">
        <f t="shared" si="9"/>
        <v>0.09797958971132713</v>
      </c>
      <c r="R45" s="7">
        <f t="shared" si="7"/>
        <v>-0.49592342971132714</v>
      </c>
      <c r="S45" s="7">
        <f t="shared" si="8"/>
        <v>-0.29996425028867285</v>
      </c>
    </row>
    <row r="46" spans="1:19" ht="12.75">
      <c r="A46" s="36">
        <v>445</v>
      </c>
      <c r="B46" s="7">
        <v>28.218895</v>
      </c>
      <c r="C46" s="7">
        <v>5</v>
      </c>
      <c r="D46" s="7">
        <v>0.25832635</v>
      </c>
      <c r="E46" s="9">
        <f t="shared" si="2"/>
        <v>27.96056865</v>
      </c>
      <c r="F46" s="9">
        <f t="shared" si="3"/>
        <v>28.47722135</v>
      </c>
      <c r="G46" s="7">
        <f t="shared" si="4"/>
        <v>0.07155417527999326</v>
      </c>
      <c r="H46" s="9">
        <f t="shared" si="0"/>
        <v>28.147340824720008</v>
      </c>
      <c r="I46" s="9">
        <f t="shared" si="1"/>
        <v>28.290449175279992</v>
      </c>
      <c r="K46" s="36">
        <v>445</v>
      </c>
      <c r="L46" s="7">
        <v>-0.36656347</v>
      </c>
      <c r="M46" s="7">
        <v>5</v>
      </c>
      <c r="N46" s="7">
        <v>0.13881655</v>
      </c>
      <c r="O46" s="7">
        <f t="shared" si="5"/>
        <v>-0.50538002</v>
      </c>
      <c r="P46" s="7">
        <f t="shared" si="6"/>
        <v>-0.22774692</v>
      </c>
      <c r="Q46" s="7">
        <f t="shared" si="9"/>
        <v>0.1073312629199899</v>
      </c>
      <c r="R46" s="7">
        <f t="shared" si="7"/>
        <v>-0.4738947329199899</v>
      </c>
      <c r="S46" s="7">
        <f t="shared" si="8"/>
        <v>-0.2592322070800101</v>
      </c>
    </row>
    <row r="47" spans="1:19" ht="12.75">
      <c r="A47" s="36">
        <v>455</v>
      </c>
      <c r="B47" s="7">
        <v>28.242475</v>
      </c>
      <c r="C47" s="7">
        <v>7</v>
      </c>
      <c r="D47" s="7">
        <v>0.17380774</v>
      </c>
      <c r="E47" s="9">
        <f t="shared" si="2"/>
        <v>28.068667259999998</v>
      </c>
      <c r="F47" s="9">
        <f t="shared" si="3"/>
        <v>28.41628274</v>
      </c>
      <c r="G47" s="7">
        <f t="shared" si="4"/>
        <v>0.060474315681476355</v>
      </c>
      <c r="H47" s="9">
        <f t="shared" si="0"/>
        <v>28.182000684318524</v>
      </c>
      <c r="I47" s="9">
        <f t="shared" si="1"/>
        <v>28.302949315681474</v>
      </c>
      <c r="K47" s="36">
        <v>455</v>
      </c>
      <c r="L47" s="7">
        <v>-0.36185099</v>
      </c>
      <c r="M47" s="7">
        <v>7</v>
      </c>
      <c r="N47" s="7">
        <v>0.093832818</v>
      </c>
      <c r="O47" s="7">
        <f t="shared" si="5"/>
        <v>-0.45568380799999997</v>
      </c>
      <c r="P47" s="7">
        <f t="shared" si="6"/>
        <v>-0.268018172</v>
      </c>
      <c r="Q47" s="7">
        <f t="shared" si="9"/>
        <v>0.09071147352221452</v>
      </c>
      <c r="R47" s="7">
        <f t="shared" si="7"/>
        <v>-0.4525624635222145</v>
      </c>
      <c r="S47" s="7">
        <f t="shared" si="8"/>
        <v>-0.27113951647778545</v>
      </c>
    </row>
    <row r="48" spans="1:19" ht="12.75">
      <c r="A48" s="36">
        <v>465</v>
      </c>
      <c r="B48" s="7">
        <v>28.405436</v>
      </c>
      <c r="C48" s="7">
        <v>7</v>
      </c>
      <c r="D48" s="7">
        <v>0.093590584</v>
      </c>
      <c r="E48" s="9">
        <f t="shared" si="2"/>
        <v>28.311845416</v>
      </c>
      <c r="F48" s="9">
        <f t="shared" si="3"/>
        <v>28.499026584000003</v>
      </c>
      <c r="G48" s="7">
        <f t="shared" si="4"/>
        <v>0.060474315681476355</v>
      </c>
      <c r="H48" s="9">
        <f t="shared" si="0"/>
        <v>28.344961684318527</v>
      </c>
      <c r="I48" s="9">
        <f t="shared" si="1"/>
        <v>28.465910315681477</v>
      </c>
      <c r="K48" s="36">
        <v>465</v>
      </c>
      <c r="L48" s="7">
        <v>-0.25075804</v>
      </c>
      <c r="M48" s="7">
        <v>7</v>
      </c>
      <c r="N48" s="7">
        <v>0.049108457</v>
      </c>
      <c r="O48" s="7">
        <f t="shared" si="5"/>
        <v>-0.299866497</v>
      </c>
      <c r="P48" s="7">
        <f t="shared" si="6"/>
        <v>-0.20164958300000002</v>
      </c>
      <c r="Q48" s="7">
        <f t="shared" si="9"/>
        <v>0.09071147352221452</v>
      </c>
      <c r="R48" s="7">
        <f t="shared" si="7"/>
        <v>-0.34146951352221455</v>
      </c>
      <c r="S48" s="7">
        <f t="shared" si="8"/>
        <v>-0.16004656647778548</v>
      </c>
    </row>
    <row r="49" spans="1:19" ht="12.75">
      <c r="A49" s="36">
        <v>475</v>
      </c>
      <c r="B49" s="7">
        <v>28.423055</v>
      </c>
      <c r="C49" s="7">
        <v>6</v>
      </c>
      <c r="D49" s="7">
        <v>0.1087579</v>
      </c>
      <c r="E49" s="9">
        <f t="shared" si="2"/>
        <v>28.3142971</v>
      </c>
      <c r="F49" s="9">
        <f t="shared" si="3"/>
        <v>28.531812900000002</v>
      </c>
      <c r="G49" s="7">
        <f t="shared" si="4"/>
        <v>0.06531972647421809</v>
      </c>
      <c r="H49" s="9">
        <f t="shared" si="0"/>
        <v>28.357735273525783</v>
      </c>
      <c r="I49" s="9">
        <f t="shared" si="1"/>
        <v>28.48837472647422</v>
      </c>
      <c r="K49" s="36">
        <v>475</v>
      </c>
      <c r="L49" s="7">
        <v>-0.21726363</v>
      </c>
      <c r="M49" s="7">
        <v>6</v>
      </c>
      <c r="N49" s="7">
        <v>0.042493189</v>
      </c>
      <c r="O49" s="7">
        <f t="shared" si="5"/>
        <v>-0.259756819</v>
      </c>
      <c r="P49" s="7">
        <f t="shared" si="6"/>
        <v>-0.174770441</v>
      </c>
      <c r="Q49" s="7">
        <f t="shared" si="9"/>
        <v>0.09797958971132713</v>
      </c>
      <c r="R49" s="7">
        <f t="shared" si="7"/>
        <v>-0.3152432197113271</v>
      </c>
      <c r="S49" s="7">
        <f t="shared" si="8"/>
        <v>-0.11928404028867289</v>
      </c>
    </row>
    <row r="50" spans="1:19" ht="12.75">
      <c r="A50" s="36">
        <v>485</v>
      </c>
      <c r="B50" s="7">
        <v>28.228107</v>
      </c>
      <c r="C50" s="7">
        <v>6</v>
      </c>
      <c r="D50" s="7">
        <v>0.18562528</v>
      </c>
      <c r="E50" s="9">
        <f t="shared" si="2"/>
        <v>28.04248172</v>
      </c>
      <c r="F50" s="9">
        <f t="shared" si="3"/>
        <v>28.41373228</v>
      </c>
      <c r="G50" s="7">
        <f t="shared" si="4"/>
        <v>0.06531972647421809</v>
      </c>
      <c r="H50" s="9">
        <f t="shared" si="0"/>
        <v>28.162787273525783</v>
      </c>
      <c r="I50" s="9">
        <f t="shared" si="1"/>
        <v>28.29342672647422</v>
      </c>
      <c r="K50" s="36">
        <v>485</v>
      </c>
      <c r="L50" s="7">
        <v>-0.25787764</v>
      </c>
      <c r="M50" s="7">
        <v>6</v>
      </c>
      <c r="N50" s="7">
        <v>0.057053845</v>
      </c>
      <c r="O50" s="7">
        <f t="shared" si="5"/>
        <v>-0.314931485</v>
      </c>
      <c r="P50" s="7">
        <f t="shared" si="6"/>
        <v>-0.20082379500000003</v>
      </c>
      <c r="Q50" s="7">
        <f t="shared" si="9"/>
        <v>0.09797958971132713</v>
      </c>
      <c r="R50" s="7">
        <f t="shared" si="7"/>
        <v>-0.35585722971132716</v>
      </c>
      <c r="S50" s="7">
        <f t="shared" si="8"/>
        <v>-0.15989805028867288</v>
      </c>
    </row>
    <row r="51" spans="1:19" ht="12.75">
      <c r="A51" s="36">
        <v>495</v>
      </c>
      <c r="B51" s="7">
        <v>28.297459</v>
      </c>
      <c r="C51" s="7">
        <v>6</v>
      </c>
      <c r="D51" s="7">
        <v>0.18043121</v>
      </c>
      <c r="E51" s="9">
        <f t="shared" si="2"/>
        <v>28.11702779</v>
      </c>
      <c r="F51" s="9">
        <f t="shared" si="3"/>
        <v>28.477890209999998</v>
      </c>
      <c r="G51" s="7">
        <f t="shared" si="4"/>
        <v>0.06531972647421809</v>
      </c>
      <c r="H51" s="9">
        <f t="shared" si="0"/>
        <v>28.23213927352578</v>
      </c>
      <c r="I51" s="9">
        <f t="shared" si="1"/>
        <v>28.362778726474218</v>
      </c>
      <c r="K51" s="36">
        <v>495</v>
      </c>
      <c r="L51" s="7">
        <v>-0.29342943</v>
      </c>
      <c r="M51" s="7">
        <v>6</v>
      </c>
      <c r="N51" s="7">
        <v>0.06387952</v>
      </c>
      <c r="O51" s="7">
        <f t="shared" si="5"/>
        <v>-0.35730894999999996</v>
      </c>
      <c r="P51" s="7">
        <f t="shared" si="6"/>
        <v>-0.22954991</v>
      </c>
      <c r="Q51" s="7">
        <f t="shared" si="9"/>
        <v>0.09797958971132713</v>
      </c>
      <c r="R51" s="7">
        <f t="shared" si="7"/>
        <v>-0.39140901971132713</v>
      </c>
      <c r="S51" s="7">
        <f>L51+Q51</f>
        <v>-0.19544984028867285</v>
      </c>
    </row>
    <row r="52" spans="1:19" ht="12.75">
      <c r="A52" s="36">
        <v>505</v>
      </c>
      <c r="B52" s="7">
        <v>28.228072</v>
      </c>
      <c r="C52" s="7">
        <v>4</v>
      </c>
      <c r="D52" s="7">
        <v>0.26120036</v>
      </c>
      <c r="E52" s="9">
        <f t="shared" si="2"/>
        <v>27.96687164</v>
      </c>
      <c r="F52" s="9">
        <f t="shared" si="3"/>
        <v>28.48927236</v>
      </c>
      <c r="G52" s="7">
        <f t="shared" si="4"/>
        <v>0.08</v>
      </c>
      <c r="H52" s="9">
        <f t="shared" si="0"/>
        <v>28.148072000000003</v>
      </c>
      <c r="I52" s="9">
        <f t="shared" si="1"/>
        <v>28.308072</v>
      </c>
      <c r="K52" s="36">
        <v>505</v>
      </c>
      <c r="L52" s="7">
        <v>-0.27915167</v>
      </c>
      <c r="M52" s="7">
        <v>4</v>
      </c>
      <c r="N52" s="7">
        <v>0.095964507</v>
      </c>
      <c r="O52" s="7">
        <f t="shared" si="5"/>
        <v>-0.375116177</v>
      </c>
      <c r="P52" s="7">
        <f t="shared" si="6"/>
        <v>-0.18318716300000001</v>
      </c>
      <c r="Q52" s="7">
        <f t="shared" si="9"/>
        <v>0.12</v>
      </c>
      <c r="R52" s="7">
        <f t="shared" si="7"/>
        <v>-0.39915167</v>
      </c>
      <c r="S52" s="7">
        <f t="shared" si="8"/>
        <v>-0.15915167000000002</v>
      </c>
    </row>
    <row r="53" spans="1:19" ht="12.75">
      <c r="A53" s="36">
        <v>515</v>
      </c>
      <c r="B53" s="7">
        <v>28.020252</v>
      </c>
      <c r="C53" s="7">
        <v>5</v>
      </c>
      <c r="D53" s="7">
        <v>0.20706892</v>
      </c>
      <c r="E53" s="9">
        <f t="shared" si="2"/>
        <v>27.813183079999998</v>
      </c>
      <c r="F53" s="9">
        <f t="shared" si="3"/>
        <v>28.22732092</v>
      </c>
      <c r="G53" s="7">
        <f t="shared" si="4"/>
        <v>0.07155417527999326</v>
      </c>
      <c r="H53" s="9">
        <f t="shared" si="0"/>
        <v>27.948697824720007</v>
      </c>
      <c r="I53" s="9">
        <f t="shared" si="1"/>
        <v>28.09180617527999</v>
      </c>
      <c r="K53" s="36">
        <v>515</v>
      </c>
      <c r="L53" s="7">
        <v>-0.42738752</v>
      </c>
      <c r="M53" s="7">
        <v>5</v>
      </c>
      <c r="N53" s="7">
        <v>0.076682974</v>
      </c>
      <c r="O53" s="7">
        <f t="shared" si="5"/>
        <v>-0.504070494</v>
      </c>
      <c r="P53" s="7">
        <f t="shared" si="6"/>
        <v>-0.350704546</v>
      </c>
      <c r="Q53" s="7">
        <f t="shared" si="9"/>
        <v>0.1073312629199899</v>
      </c>
      <c r="R53" s="7">
        <f t="shared" si="7"/>
        <v>-0.53471878291999</v>
      </c>
      <c r="S53" s="7">
        <f t="shared" si="8"/>
        <v>-0.3200562570800101</v>
      </c>
    </row>
    <row r="54" spans="1:19" ht="12.75">
      <c r="A54" s="36">
        <v>525</v>
      </c>
      <c r="B54" s="7">
        <v>28.147123</v>
      </c>
      <c r="C54" s="7">
        <v>6</v>
      </c>
      <c r="D54" s="7">
        <v>0.21137939</v>
      </c>
      <c r="E54" s="9">
        <f t="shared" si="2"/>
        <v>27.93574361</v>
      </c>
      <c r="F54" s="9">
        <f t="shared" si="3"/>
        <v>28.35850239</v>
      </c>
      <c r="G54" s="7">
        <f t="shared" si="4"/>
        <v>0.06531972647421809</v>
      </c>
      <c r="H54" s="9">
        <f t="shared" si="0"/>
        <v>28.081803273525782</v>
      </c>
      <c r="I54" s="9">
        <f t="shared" si="1"/>
        <v>28.21244272647422</v>
      </c>
      <c r="K54" s="36">
        <v>525</v>
      </c>
      <c r="L54" s="7">
        <v>-0.39138275</v>
      </c>
      <c r="M54" s="7">
        <v>6</v>
      </c>
      <c r="N54" s="7">
        <v>0.072225542</v>
      </c>
      <c r="O54" s="7">
        <f t="shared" si="5"/>
        <v>-0.463608292</v>
      </c>
      <c r="P54" s="7">
        <f t="shared" si="6"/>
        <v>-0.319157208</v>
      </c>
      <c r="Q54" s="7">
        <f t="shared" si="9"/>
        <v>0.09797958971132713</v>
      </c>
      <c r="R54" s="7">
        <f t="shared" si="7"/>
        <v>-0.48936233971132714</v>
      </c>
      <c r="S54" s="7">
        <f t="shared" si="8"/>
        <v>-0.29340316028867286</v>
      </c>
    </row>
    <row r="55" spans="1:19" ht="12.75">
      <c r="A55" s="36">
        <v>535</v>
      </c>
      <c r="B55" s="7">
        <v>28.126408</v>
      </c>
      <c r="C55" s="7">
        <v>6</v>
      </c>
      <c r="D55" s="7">
        <v>0.22557031</v>
      </c>
      <c r="E55" s="9">
        <f t="shared" si="2"/>
        <v>27.900837690000003</v>
      </c>
      <c r="F55" s="9">
        <f t="shared" si="3"/>
        <v>28.35197831</v>
      </c>
      <c r="G55" s="7">
        <f t="shared" si="4"/>
        <v>0.06531972647421809</v>
      </c>
      <c r="H55" s="9">
        <f t="shared" si="0"/>
        <v>28.061088273525783</v>
      </c>
      <c r="I55" s="9">
        <f t="shared" si="1"/>
        <v>28.19172772647422</v>
      </c>
      <c r="K55" s="36">
        <v>535</v>
      </c>
      <c r="L55" s="7">
        <v>-0.40069826</v>
      </c>
      <c r="M55" s="7">
        <v>6</v>
      </c>
      <c r="N55" s="7">
        <v>0.074274094</v>
      </c>
      <c r="O55" s="7">
        <f t="shared" si="5"/>
        <v>-0.474972354</v>
      </c>
      <c r="P55" s="7">
        <f t="shared" si="6"/>
        <v>-0.32642416599999996</v>
      </c>
      <c r="Q55" s="7">
        <f t="shared" si="9"/>
        <v>0.09797958971132713</v>
      </c>
      <c r="R55" s="7">
        <f t="shared" si="7"/>
        <v>-0.4986778497113271</v>
      </c>
      <c r="S55" s="7">
        <f t="shared" si="8"/>
        <v>-0.30271867028867283</v>
      </c>
    </row>
    <row r="56" spans="1:19" ht="12.75">
      <c r="A56" s="36">
        <v>545</v>
      </c>
      <c r="B56" s="7">
        <v>28.060587</v>
      </c>
      <c r="C56" s="7">
        <v>6</v>
      </c>
      <c r="D56" s="7">
        <v>0.21897638</v>
      </c>
      <c r="E56" s="9">
        <f t="shared" si="2"/>
        <v>27.84161062</v>
      </c>
      <c r="F56" s="9">
        <f t="shared" si="3"/>
        <v>28.279563380000003</v>
      </c>
      <c r="G56" s="7">
        <f t="shared" si="4"/>
        <v>0.06531972647421809</v>
      </c>
      <c r="H56" s="9">
        <f t="shared" si="0"/>
        <v>27.995267273525783</v>
      </c>
      <c r="I56" s="9">
        <f t="shared" si="1"/>
        <v>28.12590672647422</v>
      </c>
      <c r="K56" s="36">
        <v>545</v>
      </c>
      <c r="L56" s="7">
        <v>-0.36107773</v>
      </c>
      <c r="M56" s="7">
        <v>6</v>
      </c>
      <c r="N56" s="7">
        <v>0.080361338</v>
      </c>
      <c r="O56" s="7">
        <f t="shared" si="5"/>
        <v>-0.441439068</v>
      </c>
      <c r="P56" s="7">
        <f t="shared" si="6"/>
        <v>-0.280716392</v>
      </c>
      <c r="Q56" s="7">
        <f t="shared" si="9"/>
        <v>0.09797958971132713</v>
      </c>
      <c r="R56" s="7">
        <f t="shared" si="7"/>
        <v>-0.4590573197113271</v>
      </c>
      <c r="S56" s="7">
        <f t="shared" si="8"/>
        <v>-0.26309814028867284</v>
      </c>
    </row>
    <row r="57" spans="1:19" ht="12.75">
      <c r="A57" s="36">
        <v>555</v>
      </c>
      <c r="B57" s="7">
        <v>28.227818</v>
      </c>
      <c r="C57" s="7">
        <v>7</v>
      </c>
      <c r="D57" s="7">
        <v>0.26222847</v>
      </c>
      <c r="E57" s="9">
        <f t="shared" si="2"/>
        <v>27.96558953</v>
      </c>
      <c r="F57" s="9">
        <f t="shared" si="3"/>
        <v>28.49004647</v>
      </c>
      <c r="G57" s="7">
        <f t="shared" si="4"/>
        <v>0.060474315681476355</v>
      </c>
      <c r="H57" s="9">
        <f t="shared" si="0"/>
        <v>28.167343684318524</v>
      </c>
      <c r="I57" s="9">
        <f t="shared" si="1"/>
        <v>28.288292315681474</v>
      </c>
      <c r="K57" s="36">
        <v>555</v>
      </c>
      <c r="L57" s="7">
        <v>-0.3063045</v>
      </c>
      <c r="M57" s="7">
        <v>7</v>
      </c>
      <c r="N57" s="7">
        <v>0.096406493</v>
      </c>
      <c r="O57" s="7">
        <f t="shared" si="5"/>
        <v>-0.40271099299999996</v>
      </c>
      <c r="P57" s="7">
        <f t="shared" si="6"/>
        <v>-0.209898007</v>
      </c>
      <c r="Q57" s="7">
        <f t="shared" si="9"/>
        <v>0.09071147352221452</v>
      </c>
      <c r="R57" s="7">
        <f t="shared" si="7"/>
        <v>-0.3970159735222145</v>
      </c>
      <c r="S57" s="7">
        <f t="shared" si="8"/>
        <v>-0.21559302647778544</v>
      </c>
    </row>
    <row r="58" spans="1:19" ht="12.75">
      <c r="A58" s="36">
        <v>565</v>
      </c>
      <c r="B58" s="7">
        <v>28.406574</v>
      </c>
      <c r="C58" s="7">
        <v>6</v>
      </c>
      <c r="D58" s="7">
        <v>0.28644544</v>
      </c>
      <c r="E58" s="9">
        <f t="shared" si="2"/>
        <v>28.120128559999998</v>
      </c>
      <c r="F58" s="9">
        <f t="shared" si="3"/>
        <v>28.69301944</v>
      </c>
      <c r="G58" s="7">
        <f t="shared" si="4"/>
        <v>0.06531972647421809</v>
      </c>
      <c r="H58" s="9">
        <f t="shared" si="0"/>
        <v>28.34125427352578</v>
      </c>
      <c r="I58" s="9">
        <f t="shared" si="1"/>
        <v>28.471893726474217</v>
      </c>
      <c r="K58" s="36">
        <v>565</v>
      </c>
      <c r="L58" s="7">
        <v>-0.21946375</v>
      </c>
      <c r="M58" s="7">
        <v>6</v>
      </c>
      <c r="N58" s="7">
        <v>0.085918343</v>
      </c>
      <c r="O58" s="7">
        <f t="shared" si="5"/>
        <v>-0.305382093</v>
      </c>
      <c r="P58" s="7">
        <f t="shared" si="6"/>
        <v>-0.133545407</v>
      </c>
      <c r="Q58" s="7">
        <f t="shared" si="9"/>
        <v>0.09797958971132713</v>
      </c>
      <c r="R58" s="7">
        <f t="shared" si="7"/>
        <v>-0.31744333971132715</v>
      </c>
      <c r="S58" s="7">
        <f t="shared" si="8"/>
        <v>-0.12148416028867288</v>
      </c>
    </row>
    <row r="59" spans="1:19" ht="12.75">
      <c r="A59" s="36">
        <v>575</v>
      </c>
      <c r="B59" s="7">
        <v>28.288573</v>
      </c>
      <c r="C59" s="7">
        <v>7</v>
      </c>
      <c r="D59" s="7">
        <v>0.23529518</v>
      </c>
      <c r="E59" s="9">
        <f t="shared" si="2"/>
        <v>28.053277819999998</v>
      </c>
      <c r="F59" s="9">
        <f t="shared" si="3"/>
        <v>28.52386818</v>
      </c>
      <c r="G59" s="7">
        <f t="shared" si="4"/>
        <v>0.060474315681476355</v>
      </c>
      <c r="H59" s="9">
        <f t="shared" si="0"/>
        <v>28.228098684318525</v>
      </c>
      <c r="I59" s="9">
        <f t="shared" si="1"/>
        <v>28.349047315681474</v>
      </c>
      <c r="K59" s="36">
        <v>575</v>
      </c>
      <c r="L59" s="7">
        <v>-0.24553295</v>
      </c>
      <c r="M59" s="7">
        <v>7</v>
      </c>
      <c r="N59" s="7">
        <v>0.078142166</v>
      </c>
      <c r="O59" s="7">
        <f t="shared" si="5"/>
        <v>-0.323675116</v>
      </c>
      <c r="P59" s="7">
        <f t="shared" si="6"/>
        <v>-0.16739078400000001</v>
      </c>
      <c r="Q59" s="7">
        <f t="shared" si="9"/>
        <v>0.09071147352221452</v>
      </c>
      <c r="R59" s="7">
        <f t="shared" si="7"/>
        <v>-0.3362444235222145</v>
      </c>
      <c r="S59" s="7">
        <f t="shared" si="8"/>
        <v>-0.1548214764777855</v>
      </c>
    </row>
    <row r="60" spans="1:19" ht="12.75">
      <c r="A60" s="36">
        <v>585</v>
      </c>
      <c r="B60" s="7">
        <v>28.505831</v>
      </c>
      <c r="C60" s="7">
        <v>7</v>
      </c>
      <c r="D60" s="7">
        <v>0.18131498</v>
      </c>
      <c r="E60" s="9">
        <f t="shared" si="2"/>
        <v>28.32451602</v>
      </c>
      <c r="F60" s="9">
        <f t="shared" si="3"/>
        <v>28.68714598</v>
      </c>
      <c r="G60" s="7">
        <f t="shared" si="4"/>
        <v>0.060474315681476355</v>
      </c>
      <c r="H60" s="9">
        <f t="shared" si="0"/>
        <v>28.445356684318526</v>
      </c>
      <c r="I60" s="9">
        <f t="shared" si="1"/>
        <v>28.566305315681475</v>
      </c>
      <c r="K60" s="36">
        <v>585</v>
      </c>
      <c r="L60" s="7">
        <v>-0.19884238</v>
      </c>
      <c r="M60" s="7">
        <v>7</v>
      </c>
      <c r="N60" s="7">
        <v>0.065232902</v>
      </c>
      <c r="O60" s="7">
        <f t="shared" si="5"/>
        <v>-0.264075282</v>
      </c>
      <c r="P60" s="7">
        <f t="shared" si="6"/>
        <v>-0.133609478</v>
      </c>
      <c r="Q60" s="7">
        <f t="shared" si="9"/>
        <v>0.09071147352221452</v>
      </c>
      <c r="R60" s="7">
        <f t="shared" si="7"/>
        <v>-0.2895538535222145</v>
      </c>
      <c r="S60" s="7">
        <f t="shared" si="8"/>
        <v>-0.10813090647778549</v>
      </c>
    </row>
    <row r="61" spans="1:19" ht="12.75">
      <c r="A61" s="36">
        <v>595</v>
      </c>
      <c r="B61" s="7">
        <v>28.500111</v>
      </c>
      <c r="C61" s="7">
        <v>7</v>
      </c>
      <c r="D61" s="7">
        <v>0.1840061</v>
      </c>
      <c r="E61" s="9">
        <f t="shared" si="2"/>
        <v>28.3161049</v>
      </c>
      <c r="F61" s="9">
        <f t="shared" si="3"/>
        <v>28.6841171</v>
      </c>
      <c r="G61" s="7">
        <f t="shared" si="4"/>
        <v>0.060474315681476355</v>
      </c>
      <c r="H61" s="9">
        <f t="shared" si="0"/>
        <v>28.439636684318526</v>
      </c>
      <c r="I61" s="9">
        <f t="shared" si="1"/>
        <v>28.560585315681475</v>
      </c>
      <c r="K61" s="36">
        <v>595</v>
      </c>
      <c r="L61" s="7">
        <v>-0.22431977</v>
      </c>
      <c r="M61" s="7">
        <v>7</v>
      </c>
      <c r="N61" s="7">
        <v>0.070260994</v>
      </c>
      <c r="O61" s="7">
        <f t="shared" si="5"/>
        <v>-0.294580764</v>
      </c>
      <c r="P61" s="7">
        <f t="shared" si="6"/>
        <v>-0.154058776</v>
      </c>
      <c r="Q61" s="7">
        <f t="shared" si="9"/>
        <v>0.09071147352221452</v>
      </c>
      <c r="R61" s="7">
        <f t="shared" si="7"/>
        <v>-0.3150312435222145</v>
      </c>
      <c r="S61" s="7">
        <f t="shared" si="8"/>
        <v>-0.1336082964777855</v>
      </c>
    </row>
    <row r="62" spans="1:19" ht="12.75">
      <c r="A62" s="36">
        <v>605</v>
      </c>
      <c r="B62" s="7">
        <v>28.341914</v>
      </c>
      <c r="C62" s="7">
        <v>5</v>
      </c>
      <c r="D62" s="7">
        <v>0.15554006</v>
      </c>
      <c r="E62" s="9">
        <f t="shared" si="2"/>
        <v>28.18637394</v>
      </c>
      <c r="F62" s="9">
        <f t="shared" si="3"/>
        <v>28.49745406</v>
      </c>
      <c r="G62" s="7">
        <f t="shared" si="4"/>
        <v>0.07155417527999326</v>
      </c>
      <c r="H62" s="9">
        <f t="shared" si="0"/>
        <v>28.270359824720007</v>
      </c>
      <c r="I62" s="9">
        <f t="shared" si="1"/>
        <v>28.41346817527999</v>
      </c>
      <c r="K62" s="36">
        <v>605</v>
      </c>
      <c r="L62" s="7">
        <v>-0.29101468</v>
      </c>
      <c r="M62" s="7">
        <v>5</v>
      </c>
      <c r="N62" s="7">
        <v>0.048013621</v>
      </c>
      <c r="O62" s="7">
        <f t="shared" si="5"/>
        <v>-0.33902830100000003</v>
      </c>
      <c r="P62" s="7">
        <f t="shared" si="6"/>
        <v>-0.24300105900000002</v>
      </c>
      <c r="Q62" s="7">
        <f t="shared" si="9"/>
        <v>0.1073312629199899</v>
      </c>
      <c r="R62" s="7">
        <f t="shared" si="7"/>
        <v>-0.3983459429199899</v>
      </c>
      <c r="S62" s="7">
        <f t="shared" si="8"/>
        <v>-0.18368341708001013</v>
      </c>
    </row>
    <row r="63" spans="1:19" ht="12.75">
      <c r="A63" s="36">
        <v>615</v>
      </c>
      <c r="B63" s="7">
        <v>28.12441</v>
      </c>
      <c r="C63" s="7">
        <v>5</v>
      </c>
      <c r="D63" s="7">
        <v>0.2251798</v>
      </c>
      <c r="E63" s="9">
        <f t="shared" si="2"/>
        <v>27.8992302</v>
      </c>
      <c r="F63" s="9">
        <f t="shared" si="3"/>
        <v>28.3495898</v>
      </c>
      <c r="G63" s="7">
        <f t="shared" si="4"/>
        <v>0.07155417527999326</v>
      </c>
      <c r="H63" s="9">
        <f t="shared" si="0"/>
        <v>28.05285582472001</v>
      </c>
      <c r="I63" s="9">
        <f t="shared" si="1"/>
        <v>28.195964175279993</v>
      </c>
      <c r="K63" s="36">
        <v>615</v>
      </c>
      <c r="L63" s="7">
        <v>-0.31232789</v>
      </c>
      <c r="M63" s="7">
        <v>5</v>
      </c>
      <c r="N63" s="7">
        <v>0.051722408</v>
      </c>
      <c r="O63" s="7">
        <f t="shared" si="5"/>
        <v>-0.364050298</v>
      </c>
      <c r="P63" s="7">
        <f t="shared" si="6"/>
        <v>-0.260605482</v>
      </c>
      <c r="Q63" s="7">
        <f t="shared" si="9"/>
        <v>0.1073312629199899</v>
      </c>
      <c r="R63" s="7">
        <f t="shared" si="7"/>
        <v>-0.4196591529199899</v>
      </c>
      <c r="S63" s="7">
        <f t="shared" si="8"/>
        <v>-0.2049966270800101</v>
      </c>
    </row>
    <row r="64" spans="1:19" ht="12.75">
      <c r="A64" s="36">
        <v>625</v>
      </c>
      <c r="B64" s="7">
        <v>28.086668</v>
      </c>
      <c r="C64" s="7">
        <v>3</v>
      </c>
      <c r="D64" s="7">
        <v>0.40894365</v>
      </c>
      <c r="E64" s="9">
        <f t="shared" si="2"/>
        <v>27.67772435</v>
      </c>
      <c r="F64" s="9">
        <f t="shared" si="3"/>
        <v>28.49561165</v>
      </c>
      <c r="G64" s="7">
        <f t="shared" si="4"/>
        <v>0.09237604307034013</v>
      </c>
      <c r="H64" s="9">
        <f t="shared" si="0"/>
        <v>27.994291956929658</v>
      </c>
      <c r="I64" s="9">
        <f t="shared" si="1"/>
        <v>28.17904404307034</v>
      </c>
      <c r="K64" s="36">
        <v>625</v>
      </c>
      <c r="L64" s="7">
        <v>-0.31611079</v>
      </c>
      <c r="M64" s="7">
        <v>3</v>
      </c>
      <c r="N64" s="7">
        <v>0.069253827</v>
      </c>
      <c r="O64" s="7">
        <f t="shared" si="5"/>
        <v>-0.38536461699999996</v>
      </c>
      <c r="P64" s="7">
        <f t="shared" si="6"/>
        <v>-0.24685696299999998</v>
      </c>
      <c r="Q64" s="7">
        <f t="shared" si="9"/>
        <v>0.13856406460551018</v>
      </c>
      <c r="R64" s="7">
        <f t="shared" si="7"/>
        <v>-0.45467485460551016</v>
      </c>
      <c r="S64" s="7">
        <f t="shared" si="8"/>
        <v>-0.1775467253944898</v>
      </c>
    </row>
    <row r="65" spans="1:19" ht="12.75">
      <c r="A65" s="36">
        <v>635</v>
      </c>
      <c r="B65" s="7">
        <v>27.9322</v>
      </c>
      <c r="C65" s="7">
        <v>4</v>
      </c>
      <c r="D65" s="7">
        <v>0.20307462</v>
      </c>
      <c r="E65" s="9">
        <f t="shared" si="2"/>
        <v>27.729125380000003</v>
      </c>
      <c r="F65" s="9">
        <f t="shared" si="3"/>
        <v>28.13527462</v>
      </c>
      <c r="G65" s="7">
        <f t="shared" si="4"/>
        <v>0.08</v>
      </c>
      <c r="H65" s="9">
        <f t="shared" si="0"/>
        <v>27.852200000000003</v>
      </c>
      <c r="I65" s="9">
        <f t="shared" si="1"/>
        <v>28.0122</v>
      </c>
      <c r="K65" s="36">
        <v>635</v>
      </c>
      <c r="L65" s="7">
        <v>-0.39484157</v>
      </c>
      <c r="M65" s="7">
        <v>4</v>
      </c>
      <c r="N65" s="7">
        <v>0.057888336</v>
      </c>
      <c r="O65" s="7">
        <f t="shared" si="5"/>
        <v>-0.45272990599999996</v>
      </c>
      <c r="P65" s="7">
        <f t="shared" si="6"/>
        <v>-0.336953234</v>
      </c>
      <c r="Q65" s="7">
        <f t="shared" si="9"/>
        <v>0.12</v>
      </c>
      <c r="R65" s="7">
        <f t="shared" si="7"/>
        <v>-0.51484157</v>
      </c>
      <c r="S65" s="7">
        <f t="shared" si="8"/>
        <v>-0.27484157</v>
      </c>
    </row>
    <row r="66" spans="1:19" ht="12.75">
      <c r="A66" s="36">
        <v>645</v>
      </c>
      <c r="B66" s="7">
        <v>28.1505</v>
      </c>
      <c r="C66" s="7">
        <v>4</v>
      </c>
      <c r="D66" s="7">
        <v>0.30660447</v>
      </c>
      <c r="E66" s="9">
        <f t="shared" si="2"/>
        <v>27.84389553</v>
      </c>
      <c r="F66" s="9">
        <f t="shared" si="3"/>
        <v>28.45710447</v>
      </c>
      <c r="G66" s="7">
        <f t="shared" si="4"/>
        <v>0.08</v>
      </c>
      <c r="H66" s="9">
        <f t="shared" si="0"/>
        <v>28.070500000000003</v>
      </c>
      <c r="I66" s="9">
        <f t="shared" si="1"/>
        <v>28.2305</v>
      </c>
      <c r="K66" s="36">
        <v>645</v>
      </c>
      <c r="L66" s="7">
        <v>-0.27686252</v>
      </c>
      <c r="M66" s="7">
        <v>4</v>
      </c>
      <c r="N66" s="7">
        <v>0.13550242</v>
      </c>
      <c r="O66" s="7">
        <f t="shared" si="5"/>
        <v>-0.41236494</v>
      </c>
      <c r="P66" s="7">
        <f t="shared" si="6"/>
        <v>-0.1413601</v>
      </c>
      <c r="Q66" s="7">
        <f t="shared" si="9"/>
        <v>0.12</v>
      </c>
      <c r="R66" s="7">
        <f t="shared" si="7"/>
        <v>-0.39686252</v>
      </c>
      <c r="S66" s="7">
        <f t="shared" si="8"/>
        <v>-0.15686252</v>
      </c>
    </row>
    <row r="67" spans="1:19" ht="12.75">
      <c r="A67" s="36">
        <v>655</v>
      </c>
      <c r="B67" s="7">
        <v>28.1505</v>
      </c>
      <c r="C67" s="7">
        <v>4</v>
      </c>
      <c r="D67" s="7">
        <v>0.30660447</v>
      </c>
      <c r="E67" s="9">
        <f t="shared" si="2"/>
        <v>27.84389553</v>
      </c>
      <c r="F67" s="9">
        <f t="shared" si="3"/>
        <v>28.45710447</v>
      </c>
      <c r="G67" s="7">
        <f t="shared" si="4"/>
        <v>0.08</v>
      </c>
      <c r="H67" s="9">
        <f t="shared" si="0"/>
        <v>28.070500000000003</v>
      </c>
      <c r="I67" s="9">
        <f t="shared" si="1"/>
        <v>28.2305</v>
      </c>
      <c r="K67" s="36">
        <v>655</v>
      </c>
      <c r="L67" s="7">
        <v>-0.27686252</v>
      </c>
      <c r="M67" s="7">
        <v>4</v>
      </c>
      <c r="N67" s="7">
        <v>0.13550242</v>
      </c>
      <c r="O67" s="7">
        <f t="shared" si="5"/>
        <v>-0.41236494</v>
      </c>
      <c r="P67" s="7">
        <f t="shared" si="6"/>
        <v>-0.1413601</v>
      </c>
      <c r="Q67" s="7">
        <f t="shared" si="9"/>
        <v>0.12</v>
      </c>
      <c r="R67" s="7">
        <f t="shared" si="7"/>
        <v>-0.39686252</v>
      </c>
      <c r="S67" s="7">
        <f t="shared" si="8"/>
        <v>-0.15686252</v>
      </c>
    </row>
    <row r="68" spans="1:19" ht="12.75">
      <c r="A68" s="36">
        <v>665</v>
      </c>
      <c r="B68" s="7">
        <v>28.410582</v>
      </c>
      <c r="C68" s="7">
        <v>4</v>
      </c>
      <c r="D68" s="7">
        <v>0.19856738</v>
      </c>
      <c r="E68" s="9">
        <f t="shared" si="2"/>
        <v>28.21201462</v>
      </c>
      <c r="F68" s="9">
        <f t="shared" si="3"/>
        <v>28.60914938</v>
      </c>
      <c r="G68" s="7">
        <f t="shared" si="4"/>
        <v>0.08</v>
      </c>
      <c r="H68" s="9">
        <f aca="true" t="shared" si="10" ref="H68:H131">B68-G68</f>
        <v>28.330582000000003</v>
      </c>
      <c r="I68" s="9">
        <f aca="true" t="shared" si="11" ref="I68:I131">B68+G68</f>
        <v>28.490582</v>
      </c>
      <c r="K68" s="36">
        <v>665</v>
      </c>
      <c r="L68" s="7">
        <v>-0.28517885</v>
      </c>
      <c r="M68" s="7">
        <v>4</v>
      </c>
      <c r="N68" s="7">
        <v>0.13804155</v>
      </c>
      <c r="O68" s="7">
        <f t="shared" si="5"/>
        <v>-0.4232204</v>
      </c>
      <c r="P68" s="7">
        <f t="shared" si="6"/>
        <v>-0.14713729999999997</v>
      </c>
      <c r="Q68" s="7">
        <f t="shared" si="9"/>
        <v>0.12</v>
      </c>
      <c r="R68" s="7">
        <f t="shared" si="7"/>
        <v>-0.40517885</v>
      </c>
      <c r="S68" s="7">
        <f t="shared" si="8"/>
        <v>-0.16517885</v>
      </c>
    </row>
    <row r="69" spans="1:19" ht="12.75">
      <c r="A69" s="36">
        <v>675</v>
      </c>
      <c r="B69" s="7">
        <v>28.410582</v>
      </c>
      <c r="C69" s="7">
        <v>4</v>
      </c>
      <c r="D69" s="7">
        <v>0.19856738</v>
      </c>
      <c r="E69" s="9">
        <f aca="true" t="shared" si="12" ref="E69:E132">B69-D69</f>
        <v>28.21201462</v>
      </c>
      <c r="F69" s="9">
        <f aca="true" t="shared" si="13" ref="F69:F132">B69+D69</f>
        <v>28.60914938</v>
      </c>
      <c r="G69" s="7">
        <f aca="true" t="shared" si="14" ref="G69:G132">0.16/SQRT(C69)</f>
        <v>0.08</v>
      </c>
      <c r="H69" s="9">
        <f t="shared" si="10"/>
        <v>28.330582000000003</v>
      </c>
      <c r="I69" s="9">
        <f t="shared" si="11"/>
        <v>28.490582</v>
      </c>
      <c r="K69" s="36">
        <v>675</v>
      </c>
      <c r="L69" s="7">
        <v>-0.28517885</v>
      </c>
      <c r="M69" s="7">
        <v>4</v>
      </c>
      <c r="N69" s="7">
        <v>0.13804155</v>
      </c>
      <c r="O69" s="7">
        <f aca="true" t="shared" si="15" ref="O69:O132">L69-N69</f>
        <v>-0.4232204</v>
      </c>
      <c r="P69" s="7">
        <f aca="true" t="shared" si="16" ref="P69:P132">L69+N69</f>
        <v>-0.14713729999999997</v>
      </c>
      <c r="Q69" s="7">
        <f t="shared" si="9"/>
        <v>0.12</v>
      </c>
      <c r="R69" s="7">
        <f aca="true" t="shared" si="17" ref="R69:R132">L69-Q69</f>
        <v>-0.40517885</v>
      </c>
      <c r="S69" s="7">
        <f aca="true" t="shared" si="18" ref="S69:S132">L69+Q69</f>
        <v>-0.16517885</v>
      </c>
    </row>
    <row r="70" spans="1:19" ht="12.75">
      <c r="A70" s="36">
        <v>685</v>
      </c>
      <c r="B70" s="7">
        <v>28.66323</v>
      </c>
      <c r="C70" s="7">
        <v>2</v>
      </c>
      <c r="D70" s="7">
        <v>0.17729644</v>
      </c>
      <c r="E70" s="9">
        <f t="shared" si="12"/>
        <v>28.48593356</v>
      </c>
      <c r="F70" s="9">
        <f t="shared" si="13"/>
        <v>28.840526439999998</v>
      </c>
      <c r="G70" s="7">
        <f t="shared" si="14"/>
        <v>0.11313708498984759</v>
      </c>
      <c r="H70" s="9">
        <f t="shared" si="10"/>
        <v>28.55009291501015</v>
      </c>
      <c r="I70" s="9">
        <f t="shared" si="11"/>
        <v>28.776367084989847</v>
      </c>
      <c r="K70" s="36">
        <v>685</v>
      </c>
      <c r="L70" s="7">
        <v>-0.1659937</v>
      </c>
      <c r="M70" s="7">
        <v>2</v>
      </c>
      <c r="N70" s="7">
        <v>0.25693676</v>
      </c>
      <c r="O70" s="7">
        <f t="shared" si="15"/>
        <v>-0.42293046</v>
      </c>
      <c r="P70" s="7">
        <f t="shared" si="16"/>
        <v>0.09094305999999999</v>
      </c>
      <c r="Q70" s="7">
        <f aca="true" t="shared" si="19" ref="Q70:Q133">0.24/(SQRT(M70))</f>
        <v>0.1697056274847714</v>
      </c>
      <c r="R70" s="7">
        <f t="shared" si="17"/>
        <v>-0.3356993274847714</v>
      </c>
      <c r="S70" s="7">
        <f t="shared" si="18"/>
        <v>0.0037119274847713934</v>
      </c>
    </row>
    <row r="71" spans="1:19" ht="12.75">
      <c r="A71" s="36">
        <v>695</v>
      </c>
      <c r="B71" s="7">
        <v>28.485934</v>
      </c>
      <c r="C71" s="7">
        <v>1</v>
      </c>
      <c r="D71" s="7">
        <v>0</v>
      </c>
      <c r="E71" s="9">
        <f t="shared" si="12"/>
        <v>28.485934</v>
      </c>
      <c r="F71" s="9">
        <f t="shared" si="13"/>
        <v>28.485934</v>
      </c>
      <c r="G71" s="7">
        <f t="shared" si="14"/>
        <v>0.16</v>
      </c>
      <c r="H71" s="9">
        <f t="shared" si="10"/>
        <v>28.325934</v>
      </c>
      <c r="I71" s="9">
        <f t="shared" si="11"/>
        <v>28.645934</v>
      </c>
      <c r="K71" s="36">
        <v>695</v>
      </c>
      <c r="L71" s="7">
        <v>-0.42293045</v>
      </c>
      <c r="M71" s="7">
        <v>1</v>
      </c>
      <c r="N71" s="7">
        <v>0</v>
      </c>
      <c r="O71" s="7">
        <f t="shared" si="15"/>
        <v>-0.42293045</v>
      </c>
      <c r="P71" s="7">
        <f t="shared" si="16"/>
        <v>-0.42293045</v>
      </c>
      <c r="Q71" s="7">
        <f t="shared" si="19"/>
        <v>0.24</v>
      </c>
      <c r="R71" s="7">
        <f t="shared" si="17"/>
        <v>-0.66293045</v>
      </c>
      <c r="S71" s="7">
        <f t="shared" si="18"/>
        <v>-0.18293045000000002</v>
      </c>
    </row>
    <row r="72" spans="1:19" ht="12.75">
      <c r="A72" s="36">
        <v>705</v>
      </c>
      <c r="B72" s="7">
        <v>28.221684</v>
      </c>
      <c r="C72" s="7">
        <v>2</v>
      </c>
      <c r="D72" s="7">
        <v>0.26424982</v>
      </c>
      <c r="E72" s="9">
        <f t="shared" si="12"/>
        <v>27.95743418</v>
      </c>
      <c r="F72" s="9">
        <f t="shared" si="13"/>
        <v>28.48593382</v>
      </c>
      <c r="G72" s="7">
        <f t="shared" si="14"/>
        <v>0.11313708498984759</v>
      </c>
      <c r="H72" s="9">
        <f t="shared" si="10"/>
        <v>28.10854691501015</v>
      </c>
      <c r="I72" s="9">
        <f t="shared" si="11"/>
        <v>28.334821084989848</v>
      </c>
      <c r="K72" s="36">
        <v>705</v>
      </c>
      <c r="L72" s="7">
        <v>-0.5326825</v>
      </c>
      <c r="M72" s="7">
        <v>2</v>
      </c>
      <c r="N72" s="7">
        <v>0.10975205</v>
      </c>
      <c r="O72" s="7">
        <f t="shared" si="15"/>
        <v>-0.6424345499999999</v>
      </c>
      <c r="P72" s="7">
        <f t="shared" si="16"/>
        <v>-0.42293044999999996</v>
      </c>
      <c r="Q72" s="7">
        <f t="shared" si="19"/>
        <v>0.1697056274847714</v>
      </c>
      <c r="R72" s="7">
        <f t="shared" si="17"/>
        <v>-0.7023881274847713</v>
      </c>
      <c r="S72" s="7">
        <f t="shared" si="18"/>
        <v>-0.3629768725152286</v>
      </c>
    </row>
    <row r="73" spans="1:19" ht="12.75">
      <c r="A73" s="36">
        <v>715</v>
      </c>
      <c r="B73" s="7">
        <v>27.957434</v>
      </c>
      <c r="C73" s="7">
        <v>1</v>
      </c>
      <c r="D73" s="7">
        <v>0</v>
      </c>
      <c r="E73" s="9">
        <f t="shared" si="12"/>
        <v>27.957434</v>
      </c>
      <c r="F73" s="9">
        <f t="shared" si="13"/>
        <v>27.957434</v>
      </c>
      <c r="G73" s="7">
        <f t="shared" si="14"/>
        <v>0.16</v>
      </c>
      <c r="H73" s="9">
        <f t="shared" si="10"/>
        <v>27.797434</v>
      </c>
      <c r="I73" s="9">
        <f t="shared" si="11"/>
        <v>28.117434</v>
      </c>
      <c r="K73" s="36">
        <v>715</v>
      </c>
      <c r="L73" s="7">
        <v>-0.64243454</v>
      </c>
      <c r="M73" s="7">
        <v>1</v>
      </c>
      <c r="N73" s="7">
        <v>0</v>
      </c>
      <c r="O73" s="7">
        <f t="shared" si="15"/>
        <v>-0.64243454</v>
      </c>
      <c r="P73" s="7">
        <f t="shared" si="16"/>
        <v>-0.64243454</v>
      </c>
      <c r="Q73" s="7">
        <f t="shared" si="19"/>
        <v>0.24</v>
      </c>
      <c r="R73" s="7">
        <f t="shared" si="17"/>
        <v>-0.88243454</v>
      </c>
      <c r="S73" s="7">
        <f t="shared" si="18"/>
        <v>-0.40243454</v>
      </c>
    </row>
    <row r="74" spans="1:19" ht="12.75">
      <c r="A74" s="36">
        <v>725</v>
      </c>
      <c r="B74" s="7">
        <v>27.957434</v>
      </c>
      <c r="C74" s="7">
        <v>1</v>
      </c>
      <c r="D74" s="7">
        <v>0</v>
      </c>
      <c r="E74" s="9">
        <f t="shared" si="12"/>
        <v>27.957434</v>
      </c>
      <c r="F74" s="9">
        <f t="shared" si="13"/>
        <v>27.957434</v>
      </c>
      <c r="G74" s="7">
        <f t="shared" si="14"/>
        <v>0.16</v>
      </c>
      <c r="H74" s="9">
        <f t="shared" si="10"/>
        <v>27.797434</v>
      </c>
      <c r="I74" s="9">
        <f t="shared" si="11"/>
        <v>28.117434</v>
      </c>
      <c r="K74" s="36">
        <v>725</v>
      </c>
      <c r="L74" s="7">
        <v>-0.64243454</v>
      </c>
      <c r="M74" s="7">
        <v>1</v>
      </c>
      <c r="N74" s="7">
        <v>0</v>
      </c>
      <c r="O74" s="7">
        <f t="shared" si="15"/>
        <v>-0.64243454</v>
      </c>
      <c r="P74" s="7">
        <f t="shared" si="16"/>
        <v>-0.64243454</v>
      </c>
      <c r="Q74" s="7">
        <f t="shared" si="19"/>
        <v>0.24</v>
      </c>
      <c r="R74" s="7">
        <f t="shared" si="17"/>
        <v>-0.88243454</v>
      </c>
      <c r="S74" s="7">
        <f t="shared" si="18"/>
        <v>-0.40243454</v>
      </c>
    </row>
    <row r="75" spans="1:19" ht="12.75">
      <c r="A75" s="36">
        <v>735</v>
      </c>
      <c r="B75" s="7">
        <v>28.091817</v>
      </c>
      <c r="C75" s="7">
        <v>2</v>
      </c>
      <c r="D75" s="7">
        <v>0.13438265</v>
      </c>
      <c r="E75" s="9">
        <f t="shared" si="12"/>
        <v>27.95743435</v>
      </c>
      <c r="F75" s="9">
        <f t="shared" si="13"/>
        <v>28.226199649999998</v>
      </c>
      <c r="G75" s="7">
        <f t="shared" si="14"/>
        <v>0.11313708498984759</v>
      </c>
      <c r="H75" s="9">
        <f t="shared" si="10"/>
        <v>27.97867991501015</v>
      </c>
      <c r="I75" s="9">
        <f t="shared" si="11"/>
        <v>28.204954084989847</v>
      </c>
      <c r="K75" s="36">
        <v>735</v>
      </c>
      <c r="L75" s="7">
        <v>-0.64473816</v>
      </c>
      <c r="M75" s="7">
        <v>2</v>
      </c>
      <c r="N75" s="7">
        <v>0.0023036135</v>
      </c>
      <c r="O75" s="7">
        <f t="shared" si="15"/>
        <v>-0.6470417734999999</v>
      </c>
      <c r="P75" s="7">
        <f t="shared" si="16"/>
        <v>-0.6424345465</v>
      </c>
      <c r="Q75" s="7">
        <f t="shared" si="19"/>
        <v>0.1697056274847714</v>
      </c>
      <c r="R75" s="7">
        <f t="shared" si="17"/>
        <v>-0.8144437874847713</v>
      </c>
      <c r="S75" s="7">
        <f t="shared" si="18"/>
        <v>-0.4750325325152286</v>
      </c>
    </row>
    <row r="76" spans="1:19" ht="12.75">
      <c r="A76" s="36">
        <v>745</v>
      </c>
      <c r="B76" s="7">
        <v>28.241908</v>
      </c>
      <c r="C76" s="7">
        <v>3</v>
      </c>
      <c r="D76" s="7">
        <v>0.16895836</v>
      </c>
      <c r="E76" s="9">
        <f t="shared" si="12"/>
        <v>28.072949639999997</v>
      </c>
      <c r="F76" s="9">
        <f t="shared" si="13"/>
        <v>28.41086636</v>
      </c>
      <c r="G76" s="7">
        <f t="shared" si="14"/>
        <v>0.09237604307034013</v>
      </c>
      <c r="H76" s="9">
        <f t="shared" si="10"/>
        <v>28.149531956929657</v>
      </c>
      <c r="I76" s="9">
        <f t="shared" si="11"/>
        <v>28.33428404307034</v>
      </c>
      <c r="K76" s="36">
        <v>745</v>
      </c>
      <c r="L76" s="7">
        <v>-0.4769025</v>
      </c>
      <c r="M76" s="7">
        <v>3</v>
      </c>
      <c r="N76" s="7">
        <v>0.16784093</v>
      </c>
      <c r="O76" s="7">
        <f t="shared" si="15"/>
        <v>-0.64474343</v>
      </c>
      <c r="P76" s="7">
        <f t="shared" si="16"/>
        <v>-0.30906157</v>
      </c>
      <c r="Q76" s="7">
        <f t="shared" si="19"/>
        <v>0.13856406460551018</v>
      </c>
      <c r="R76" s="7">
        <f t="shared" si="17"/>
        <v>-0.6154665646055102</v>
      </c>
      <c r="S76" s="7">
        <f t="shared" si="18"/>
        <v>-0.3383384353944898</v>
      </c>
    </row>
    <row r="77" spans="1:19" ht="12.75">
      <c r="A77" s="36">
        <v>755</v>
      </c>
      <c r="B77" s="7">
        <v>28.384145</v>
      </c>
      <c r="C77" s="7">
        <v>2</v>
      </c>
      <c r="D77" s="7">
        <v>0.15794545</v>
      </c>
      <c r="E77" s="9">
        <f t="shared" si="12"/>
        <v>28.22619955</v>
      </c>
      <c r="F77" s="9">
        <f t="shared" si="13"/>
        <v>28.54209045</v>
      </c>
      <c r="G77" s="7">
        <f t="shared" si="14"/>
        <v>0.11313708498984759</v>
      </c>
      <c r="H77" s="9">
        <f t="shared" si="10"/>
        <v>28.271007915010152</v>
      </c>
      <c r="I77" s="9">
        <f t="shared" si="11"/>
        <v>28.49728208498985</v>
      </c>
      <c r="K77" s="36">
        <v>755</v>
      </c>
      <c r="L77" s="7">
        <v>-0.39413647</v>
      </c>
      <c r="M77" s="7">
        <v>2</v>
      </c>
      <c r="N77" s="7">
        <v>0.2529053</v>
      </c>
      <c r="O77" s="7">
        <f t="shared" si="15"/>
        <v>-0.64704177</v>
      </c>
      <c r="P77" s="7">
        <f t="shared" si="16"/>
        <v>-0.14123117000000002</v>
      </c>
      <c r="Q77" s="7">
        <f t="shared" si="19"/>
        <v>0.1697056274847714</v>
      </c>
      <c r="R77" s="7">
        <f t="shared" si="17"/>
        <v>-0.5638420974847714</v>
      </c>
      <c r="S77" s="7">
        <f t="shared" si="18"/>
        <v>-0.22443084251522863</v>
      </c>
    </row>
    <row r="78" spans="1:19" ht="12.75">
      <c r="A78" s="36">
        <v>765</v>
      </c>
      <c r="B78" s="7">
        <v>28.117922</v>
      </c>
      <c r="C78" s="7">
        <v>3</v>
      </c>
      <c r="D78" s="7">
        <v>0.28140726</v>
      </c>
      <c r="E78" s="9">
        <f t="shared" si="12"/>
        <v>27.83651474</v>
      </c>
      <c r="F78" s="9">
        <f t="shared" si="13"/>
        <v>28.399329260000002</v>
      </c>
      <c r="G78" s="7">
        <f t="shared" si="14"/>
        <v>0.09237604307034013</v>
      </c>
      <c r="H78" s="9">
        <f t="shared" si="10"/>
        <v>28.02554595692966</v>
      </c>
      <c r="I78" s="9">
        <f t="shared" si="11"/>
        <v>28.210298043070342</v>
      </c>
      <c r="K78" s="36">
        <v>765</v>
      </c>
      <c r="L78" s="7">
        <v>-0.37676617</v>
      </c>
      <c r="M78" s="7">
        <v>3</v>
      </c>
      <c r="N78" s="7">
        <v>0.14704452</v>
      </c>
      <c r="O78" s="7">
        <f t="shared" si="15"/>
        <v>-0.52381069</v>
      </c>
      <c r="P78" s="7">
        <f t="shared" si="16"/>
        <v>-0.22972165</v>
      </c>
      <c r="Q78" s="7">
        <f t="shared" si="19"/>
        <v>0.13856406460551018</v>
      </c>
      <c r="R78" s="7">
        <f t="shared" si="17"/>
        <v>-0.5153302346055102</v>
      </c>
      <c r="S78" s="7">
        <f t="shared" si="18"/>
        <v>-0.23820210539448983</v>
      </c>
    </row>
    <row r="79" spans="1:19" ht="12.75">
      <c r="A79" s="36">
        <v>775</v>
      </c>
      <c r="B79" s="7">
        <v>28.106109</v>
      </c>
      <c r="C79" s="7">
        <v>4</v>
      </c>
      <c r="D79" s="7">
        <v>0.19933537</v>
      </c>
      <c r="E79" s="9">
        <f t="shared" si="12"/>
        <v>27.90677363</v>
      </c>
      <c r="F79" s="9">
        <f t="shared" si="13"/>
        <v>28.30544437</v>
      </c>
      <c r="G79" s="7">
        <f t="shared" si="14"/>
        <v>0.08</v>
      </c>
      <c r="H79" s="9">
        <f t="shared" si="10"/>
        <v>28.026109</v>
      </c>
      <c r="I79" s="9">
        <f t="shared" si="11"/>
        <v>28.186109</v>
      </c>
      <c r="K79" s="36">
        <v>775</v>
      </c>
      <c r="L79" s="7">
        <v>-0.38993573</v>
      </c>
      <c r="M79" s="7">
        <v>4</v>
      </c>
      <c r="N79" s="7">
        <v>0.10480688</v>
      </c>
      <c r="O79" s="7">
        <f t="shared" si="15"/>
        <v>-0.49474260999999997</v>
      </c>
      <c r="P79" s="7">
        <f t="shared" si="16"/>
        <v>-0.28512885</v>
      </c>
      <c r="Q79" s="7">
        <f t="shared" si="19"/>
        <v>0.12</v>
      </c>
      <c r="R79" s="7">
        <f t="shared" si="17"/>
        <v>-0.50993573</v>
      </c>
      <c r="S79" s="7">
        <f t="shared" si="18"/>
        <v>-0.26993573</v>
      </c>
    </row>
    <row r="80" spans="1:19" ht="12.75">
      <c r="A80" s="36">
        <v>785</v>
      </c>
      <c r="B80" s="7">
        <v>28.066078</v>
      </c>
      <c r="C80" s="7">
        <v>3</v>
      </c>
      <c r="D80" s="7">
        <v>0.27615996</v>
      </c>
      <c r="E80" s="9">
        <f t="shared" si="12"/>
        <v>27.78991804</v>
      </c>
      <c r="F80" s="9">
        <f t="shared" si="13"/>
        <v>28.342237960000002</v>
      </c>
      <c r="G80" s="7">
        <f t="shared" si="14"/>
        <v>0.09237604307034013</v>
      </c>
      <c r="H80" s="9">
        <f t="shared" si="10"/>
        <v>27.97370195692966</v>
      </c>
      <c r="I80" s="9">
        <f t="shared" si="11"/>
        <v>28.158454043070343</v>
      </c>
      <c r="K80" s="36">
        <v>785</v>
      </c>
      <c r="L80" s="7">
        <v>-0.30423371</v>
      </c>
      <c r="M80" s="7">
        <v>3</v>
      </c>
      <c r="N80" s="7">
        <v>0.085318781</v>
      </c>
      <c r="O80" s="7">
        <f t="shared" si="15"/>
        <v>-0.389552491</v>
      </c>
      <c r="P80" s="7">
        <f t="shared" si="16"/>
        <v>-0.21891492899999998</v>
      </c>
      <c r="Q80" s="7">
        <f t="shared" si="19"/>
        <v>0.13856406460551018</v>
      </c>
      <c r="R80" s="7">
        <f t="shared" si="17"/>
        <v>-0.4427977746055102</v>
      </c>
      <c r="S80" s="7">
        <f t="shared" si="18"/>
        <v>-0.1656696453944898</v>
      </c>
    </row>
    <row r="81" spans="1:19" ht="12.75">
      <c r="A81" s="36">
        <v>795</v>
      </c>
      <c r="B81" s="7">
        <v>28.038341</v>
      </c>
      <c r="C81" s="7">
        <v>3</v>
      </c>
      <c r="D81" s="7">
        <v>0.25264651</v>
      </c>
      <c r="E81" s="9">
        <f t="shared" si="12"/>
        <v>27.785694489999997</v>
      </c>
      <c r="F81" s="9">
        <f t="shared" si="13"/>
        <v>28.29098751</v>
      </c>
      <c r="G81" s="7">
        <f t="shared" si="14"/>
        <v>0.09237604307034013</v>
      </c>
      <c r="H81" s="9">
        <f t="shared" si="10"/>
        <v>27.945964956929657</v>
      </c>
      <c r="I81" s="9">
        <f t="shared" si="11"/>
        <v>28.13071704307034</v>
      </c>
      <c r="K81" s="36">
        <v>795</v>
      </c>
      <c r="L81" s="7">
        <v>-0.33667905</v>
      </c>
      <c r="M81" s="7">
        <v>3</v>
      </c>
      <c r="N81" s="7">
        <v>0.055166313</v>
      </c>
      <c r="O81" s="7">
        <f t="shared" si="15"/>
        <v>-0.391845363</v>
      </c>
      <c r="P81" s="7">
        <f t="shared" si="16"/>
        <v>-0.28151273699999996</v>
      </c>
      <c r="Q81" s="7">
        <f t="shared" si="19"/>
        <v>0.13856406460551018</v>
      </c>
      <c r="R81" s="7">
        <f t="shared" si="17"/>
        <v>-0.47524311460551016</v>
      </c>
      <c r="S81" s="7">
        <f t="shared" si="18"/>
        <v>-0.1981149853944898</v>
      </c>
    </row>
    <row r="82" spans="1:19" ht="12.75">
      <c r="A82" s="36">
        <v>805</v>
      </c>
      <c r="B82" s="7">
        <v>27.934318</v>
      </c>
      <c r="C82" s="7">
        <v>4</v>
      </c>
      <c r="D82" s="7">
        <v>0.20672643</v>
      </c>
      <c r="E82" s="9">
        <f t="shared" si="12"/>
        <v>27.72759157</v>
      </c>
      <c r="F82" s="9">
        <f t="shared" si="13"/>
        <v>28.14104443</v>
      </c>
      <c r="G82" s="7">
        <f t="shared" si="14"/>
        <v>0.08</v>
      </c>
      <c r="H82" s="9">
        <f t="shared" si="10"/>
        <v>27.854318000000003</v>
      </c>
      <c r="I82" s="9">
        <f t="shared" si="11"/>
        <v>28.014318</v>
      </c>
      <c r="K82" s="36">
        <v>805</v>
      </c>
      <c r="L82" s="7">
        <v>-0.26572541</v>
      </c>
      <c r="M82" s="7">
        <v>4</v>
      </c>
      <c r="N82" s="7">
        <v>0.080969624</v>
      </c>
      <c r="O82" s="7">
        <f t="shared" si="15"/>
        <v>-0.346695034</v>
      </c>
      <c r="P82" s="7">
        <f t="shared" si="16"/>
        <v>-0.18475578599999998</v>
      </c>
      <c r="Q82" s="7">
        <f t="shared" si="19"/>
        <v>0.12</v>
      </c>
      <c r="R82" s="7">
        <f t="shared" si="17"/>
        <v>-0.38572541</v>
      </c>
      <c r="S82" s="7">
        <f t="shared" si="18"/>
        <v>-0.14572541</v>
      </c>
    </row>
    <row r="83" spans="1:19" ht="12.75">
      <c r="A83" s="36">
        <v>815</v>
      </c>
      <c r="B83" s="7">
        <v>28.222332</v>
      </c>
      <c r="C83" s="7">
        <v>4</v>
      </c>
      <c r="D83" s="7">
        <v>0.24229575</v>
      </c>
      <c r="E83" s="9">
        <f t="shared" si="12"/>
        <v>27.98003625</v>
      </c>
      <c r="F83" s="9">
        <f t="shared" si="13"/>
        <v>28.464627750000002</v>
      </c>
      <c r="G83" s="7">
        <f t="shared" si="14"/>
        <v>0.08</v>
      </c>
      <c r="H83" s="9">
        <f t="shared" si="10"/>
        <v>28.142332000000003</v>
      </c>
      <c r="I83" s="9">
        <f t="shared" si="11"/>
        <v>28.302332</v>
      </c>
      <c r="K83" s="36">
        <v>815</v>
      </c>
      <c r="L83" s="7">
        <v>-0.23784747</v>
      </c>
      <c r="M83" s="7">
        <v>4</v>
      </c>
      <c r="N83" s="7">
        <v>0.076910328</v>
      </c>
      <c r="O83" s="7">
        <f t="shared" si="15"/>
        <v>-0.31475779800000003</v>
      </c>
      <c r="P83" s="7">
        <f t="shared" si="16"/>
        <v>-0.160937142</v>
      </c>
      <c r="Q83" s="7">
        <f t="shared" si="19"/>
        <v>0.12</v>
      </c>
      <c r="R83" s="7">
        <f t="shared" si="17"/>
        <v>-0.35784747</v>
      </c>
      <c r="S83" s="7">
        <f t="shared" si="18"/>
        <v>-0.11784747000000001</v>
      </c>
    </row>
    <row r="84" spans="1:19" ht="12.75">
      <c r="A84" s="36">
        <v>825</v>
      </c>
      <c r="B84" s="7">
        <v>28.272887</v>
      </c>
      <c r="C84" s="7">
        <v>3</v>
      </c>
      <c r="D84" s="7">
        <v>0.33511614</v>
      </c>
      <c r="E84" s="9">
        <f t="shared" si="12"/>
        <v>27.93777086</v>
      </c>
      <c r="F84" s="9">
        <f t="shared" si="13"/>
        <v>28.60800314</v>
      </c>
      <c r="G84" s="7">
        <f t="shared" si="14"/>
        <v>0.09237604307034013</v>
      </c>
      <c r="H84" s="9">
        <f t="shared" si="10"/>
        <v>28.18051095692966</v>
      </c>
      <c r="I84" s="9">
        <f t="shared" si="11"/>
        <v>28.365263043070343</v>
      </c>
      <c r="K84" s="36">
        <v>825</v>
      </c>
      <c r="L84" s="7">
        <v>-0.17398183</v>
      </c>
      <c r="M84" s="7">
        <v>3</v>
      </c>
      <c r="N84" s="7">
        <v>0.060603276</v>
      </c>
      <c r="O84" s="7">
        <f t="shared" si="15"/>
        <v>-0.234585106</v>
      </c>
      <c r="P84" s="7">
        <f t="shared" si="16"/>
        <v>-0.113378554</v>
      </c>
      <c r="Q84" s="7">
        <f t="shared" si="19"/>
        <v>0.13856406460551018</v>
      </c>
      <c r="R84" s="7">
        <f t="shared" si="17"/>
        <v>-0.3125458946055102</v>
      </c>
      <c r="S84" s="7">
        <f t="shared" si="18"/>
        <v>-0.03541776539448982</v>
      </c>
    </row>
    <row r="85" spans="1:19" ht="12.75">
      <c r="A85" s="36">
        <v>835</v>
      </c>
      <c r="B85" s="7">
        <v>28.413706</v>
      </c>
      <c r="C85" s="7">
        <v>4</v>
      </c>
      <c r="D85" s="7">
        <v>0.27564727</v>
      </c>
      <c r="E85" s="9">
        <f t="shared" si="12"/>
        <v>28.13805873</v>
      </c>
      <c r="F85" s="9">
        <f t="shared" si="13"/>
        <v>28.68935327</v>
      </c>
      <c r="G85" s="7">
        <f t="shared" si="14"/>
        <v>0.08</v>
      </c>
      <c r="H85" s="9">
        <f t="shared" si="10"/>
        <v>28.333706000000003</v>
      </c>
      <c r="I85" s="9">
        <f t="shared" si="11"/>
        <v>28.493706</v>
      </c>
      <c r="K85" s="36">
        <v>835</v>
      </c>
      <c r="L85" s="7">
        <v>-0.17398183</v>
      </c>
      <c r="M85" s="7">
        <v>3</v>
      </c>
      <c r="N85" s="7">
        <v>0.060603276</v>
      </c>
      <c r="O85" s="7">
        <f t="shared" si="15"/>
        <v>-0.234585106</v>
      </c>
      <c r="P85" s="7">
        <f t="shared" si="16"/>
        <v>-0.113378554</v>
      </c>
      <c r="Q85" s="7">
        <f t="shared" si="19"/>
        <v>0.13856406460551018</v>
      </c>
      <c r="R85" s="7">
        <f t="shared" si="17"/>
        <v>-0.3125458946055102</v>
      </c>
      <c r="S85" s="7">
        <f t="shared" si="18"/>
        <v>-0.03541776539448982</v>
      </c>
    </row>
    <row r="86" spans="1:19" ht="12.75">
      <c r="A86" s="36">
        <v>845</v>
      </c>
      <c r="B86" s="7">
        <v>28.398649</v>
      </c>
      <c r="C86" s="7">
        <v>3</v>
      </c>
      <c r="D86" s="7">
        <v>0.38924209</v>
      </c>
      <c r="E86" s="9">
        <f t="shared" si="12"/>
        <v>28.00940691</v>
      </c>
      <c r="F86" s="9">
        <f t="shared" si="13"/>
        <v>28.78789109</v>
      </c>
      <c r="G86" s="7">
        <f t="shared" si="14"/>
        <v>0.09237604307034013</v>
      </c>
      <c r="H86" s="9">
        <f t="shared" si="10"/>
        <v>28.306272956929657</v>
      </c>
      <c r="I86" s="9">
        <f t="shared" si="11"/>
        <v>28.49102504307034</v>
      </c>
      <c r="K86" s="36">
        <v>845</v>
      </c>
      <c r="L86" s="7">
        <v>-0.14168915</v>
      </c>
      <c r="M86" s="7">
        <v>2</v>
      </c>
      <c r="N86" s="7">
        <v>0.088824661</v>
      </c>
      <c r="O86" s="7">
        <f t="shared" si="15"/>
        <v>-0.230513811</v>
      </c>
      <c r="P86" s="7">
        <f t="shared" si="16"/>
        <v>-0.052864489000000014</v>
      </c>
      <c r="Q86" s="7">
        <f t="shared" si="19"/>
        <v>0.1697056274847714</v>
      </c>
      <c r="R86" s="7">
        <f t="shared" si="17"/>
        <v>-0.3113947774847714</v>
      </c>
      <c r="S86" s="7">
        <f t="shared" si="18"/>
        <v>0.028016477484771374</v>
      </c>
    </row>
    <row r="87" spans="1:19" ht="12.75">
      <c r="A87" s="36">
        <v>855</v>
      </c>
      <c r="B87" s="7">
        <v>28.398649</v>
      </c>
      <c r="C87" s="7">
        <v>3</v>
      </c>
      <c r="D87" s="7">
        <v>0.38924209</v>
      </c>
      <c r="E87" s="9">
        <f t="shared" si="12"/>
        <v>28.00940691</v>
      </c>
      <c r="F87" s="9">
        <f t="shared" si="13"/>
        <v>28.78789109</v>
      </c>
      <c r="G87" s="7">
        <f t="shared" si="14"/>
        <v>0.09237604307034013</v>
      </c>
      <c r="H87" s="9">
        <f t="shared" si="10"/>
        <v>28.306272956929657</v>
      </c>
      <c r="I87" s="9">
        <f t="shared" si="11"/>
        <v>28.49102504307034</v>
      </c>
      <c r="K87" s="36">
        <v>855</v>
      </c>
      <c r="L87" s="7">
        <v>-0.39168915</v>
      </c>
      <c r="M87" s="7">
        <v>2</v>
      </c>
      <c r="N87" s="7">
        <v>0.16117534</v>
      </c>
      <c r="O87" s="7">
        <f t="shared" si="15"/>
        <v>-0.5528644899999999</v>
      </c>
      <c r="P87" s="7">
        <f t="shared" si="16"/>
        <v>-0.23051380999999999</v>
      </c>
      <c r="Q87" s="7">
        <f t="shared" si="19"/>
        <v>0.1697056274847714</v>
      </c>
      <c r="R87" s="7">
        <f t="shared" si="17"/>
        <v>-0.5613947774847714</v>
      </c>
      <c r="S87" s="7">
        <f t="shared" si="18"/>
        <v>-0.2219835225152286</v>
      </c>
    </row>
    <row r="88" spans="1:19" ht="12.75">
      <c r="A88" s="36">
        <v>865</v>
      </c>
      <c r="B88" s="7">
        <v>28.229207</v>
      </c>
      <c r="C88" s="7">
        <v>2</v>
      </c>
      <c r="D88" s="7">
        <v>0.60695648</v>
      </c>
      <c r="E88" s="9">
        <f t="shared" si="12"/>
        <v>27.622250519999998</v>
      </c>
      <c r="F88" s="9">
        <f t="shared" si="13"/>
        <v>28.83616348</v>
      </c>
      <c r="G88" s="7">
        <f t="shared" si="14"/>
        <v>0.11313708498984759</v>
      </c>
      <c r="H88" s="9">
        <f t="shared" si="10"/>
        <v>28.11606991501015</v>
      </c>
      <c r="I88" s="9">
        <f t="shared" si="11"/>
        <v>28.342344084989847</v>
      </c>
      <c r="K88" s="36">
        <v>865</v>
      </c>
      <c r="L88" s="7">
        <v>-0.55286449</v>
      </c>
      <c r="M88" s="7">
        <v>1</v>
      </c>
      <c r="N88" s="7">
        <v>0</v>
      </c>
      <c r="O88" s="7">
        <f t="shared" si="15"/>
        <v>-0.55286449</v>
      </c>
      <c r="P88" s="7">
        <f t="shared" si="16"/>
        <v>-0.55286449</v>
      </c>
      <c r="Q88" s="7">
        <f t="shared" si="19"/>
        <v>0.24</v>
      </c>
      <c r="R88" s="7">
        <f t="shared" si="17"/>
        <v>-0.79286449</v>
      </c>
      <c r="S88" s="7">
        <f t="shared" si="18"/>
        <v>-0.31286449000000005</v>
      </c>
    </row>
    <row r="89" spans="1:19" ht="12.75">
      <c r="A89" s="36">
        <v>875</v>
      </c>
      <c r="B89" s="7">
        <v>28.229207</v>
      </c>
      <c r="C89" s="7">
        <v>2</v>
      </c>
      <c r="D89" s="7">
        <v>0.60695648</v>
      </c>
      <c r="E89" s="9">
        <f t="shared" si="12"/>
        <v>27.622250519999998</v>
      </c>
      <c r="F89" s="9">
        <f t="shared" si="13"/>
        <v>28.83616348</v>
      </c>
      <c r="G89" s="7">
        <f t="shared" si="14"/>
        <v>0.11313708498984759</v>
      </c>
      <c r="H89" s="9">
        <f t="shared" si="10"/>
        <v>28.11606991501015</v>
      </c>
      <c r="I89" s="9">
        <f t="shared" si="11"/>
        <v>28.342344084989847</v>
      </c>
      <c r="K89" s="36">
        <v>875</v>
      </c>
      <c r="L89" s="7">
        <v>-0.55286449</v>
      </c>
      <c r="M89" s="7">
        <v>1</v>
      </c>
      <c r="N89" s="7">
        <v>0</v>
      </c>
      <c r="O89" s="7">
        <f t="shared" si="15"/>
        <v>-0.55286449</v>
      </c>
      <c r="P89" s="7">
        <f t="shared" si="16"/>
        <v>-0.55286449</v>
      </c>
      <c r="Q89" s="7">
        <f t="shared" si="19"/>
        <v>0.24</v>
      </c>
      <c r="R89" s="7">
        <f t="shared" si="17"/>
        <v>-0.79286449</v>
      </c>
      <c r="S89" s="7">
        <f t="shared" si="18"/>
        <v>-0.31286449000000005</v>
      </c>
    </row>
    <row r="90" spans="1:19" ht="12.75">
      <c r="A90" s="36">
        <v>885</v>
      </c>
      <c r="B90" s="7">
        <v>28.068838</v>
      </c>
      <c r="C90" s="7">
        <v>3</v>
      </c>
      <c r="D90" s="7">
        <v>0.32732347</v>
      </c>
      <c r="E90" s="9">
        <f t="shared" si="12"/>
        <v>27.74151453</v>
      </c>
      <c r="F90" s="9">
        <f t="shared" si="13"/>
        <v>28.39616147</v>
      </c>
      <c r="G90" s="7">
        <f t="shared" si="14"/>
        <v>0.09237604307034013</v>
      </c>
      <c r="H90" s="9">
        <f t="shared" si="10"/>
        <v>27.976461956929658</v>
      </c>
      <c r="I90" s="9">
        <f t="shared" si="11"/>
        <v>28.16121404307034</v>
      </c>
      <c r="K90" s="36">
        <v>885</v>
      </c>
      <c r="L90" s="7">
        <v>-0.3879588</v>
      </c>
      <c r="M90" s="7">
        <v>3</v>
      </c>
      <c r="N90" s="7">
        <v>0.082600899</v>
      </c>
      <c r="O90" s="7">
        <f t="shared" si="15"/>
        <v>-0.470559699</v>
      </c>
      <c r="P90" s="7">
        <f t="shared" si="16"/>
        <v>-0.305357901</v>
      </c>
      <c r="Q90" s="7">
        <f t="shared" si="19"/>
        <v>0.13856406460551018</v>
      </c>
      <c r="R90" s="7">
        <f t="shared" si="17"/>
        <v>-0.5265228646055102</v>
      </c>
      <c r="S90" s="7">
        <f t="shared" si="18"/>
        <v>-0.2493947353944898</v>
      </c>
    </row>
    <row r="91" spans="1:19" ht="12.75">
      <c r="A91" s="36">
        <v>895</v>
      </c>
      <c r="B91" s="7">
        <v>28.365567</v>
      </c>
      <c r="C91" s="7">
        <v>5</v>
      </c>
      <c r="D91" s="7">
        <v>0.26441258</v>
      </c>
      <c r="E91" s="9">
        <f t="shared" si="12"/>
        <v>28.10115442</v>
      </c>
      <c r="F91" s="9">
        <f t="shared" si="13"/>
        <v>28.629979579999997</v>
      </c>
      <c r="G91" s="7">
        <f t="shared" si="14"/>
        <v>0.07155417527999326</v>
      </c>
      <c r="H91" s="9">
        <f t="shared" si="10"/>
        <v>28.294012824720006</v>
      </c>
      <c r="I91" s="9">
        <f t="shared" si="11"/>
        <v>28.43712117527999</v>
      </c>
      <c r="K91" s="36">
        <v>895</v>
      </c>
      <c r="L91" s="7">
        <v>-0.26932678</v>
      </c>
      <c r="M91" s="7">
        <v>5</v>
      </c>
      <c r="N91" s="7">
        <v>0.086584455</v>
      </c>
      <c r="O91" s="7">
        <f t="shared" si="15"/>
        <v>-0.355911235</v>
      </c>
      <c r="P91" s="7">
        <f t="shared" si="16"/>
        <v>-0.18274232499999998</v>
      </c>
      <c r="Q91" s="7">
        <f t="shared" si="19"/>
        <v>0.1073312629199899</v>
      </c>
      <c r="R91" s="7">
        <f t="shared" si="17"/>
        <v>-0.3766580429199899</v>
      </c>
      <c r="S91" s="7">
        <f t="shared" si="18"/>
        <v>-0.1619955170800101</v>
      </c>
    </row>
    <row r="92" spans="1:19" ht="12.75">
      <c r="A92" s="36">
        <v>905</v>
      </c>
      <c r="B92" s="7">
        <v>28.551397</v>
      </c>
      <c r="C92" s="7">
        <v>4</v>
      </c>
      <c r="D92" s="7">
        <v>0.24283569</v>
      </c>
      <c r="E92" s="9">
        <f t="shared" si="12"/>
        <v>28.30856131</v>
      </c>
      <c r="F92" s="9">
        <f t="shared" si="13"/>
        <v>28.79423269</v>
      </c>
      <c r="G92" s="7">
        <f t="shared" si="14"/>
        <v>0.08</v>
      </c>
      <c r="H92" s="9">
        <f t="shared" si="10"/>
        <v>28.471397000000003</v>
      </c>
      <c r="I92" s="9">
        <f t="shared" si="11"/>
        <v>28.631397</v>
      </c>
      <c r="K92" s="36">
        <v>905</v>
      </c>
      <c r="L92" s="7">
        <v>-0.19844235</v>
      </c>
      <c r="M92" s="7">
        <v>4</v>
      </c>
      <c r="N92" s="7">
        <v>0.064190676</v>
      </c>
      <c r="O92" s="7">
        <f t="shared" si="15"/>
        <v>-0.262633026</v>
      </c>
      <c r="P92" s="7">
        <f t="shared" si="16"/>
        <v>-0.134251674</v>
      </c>
      <c r="Q92" s="7">
        <f t="shared" si="19"/>
        <v>0.12</v>
      </c>
      <c r="R92" s="7">
        <f t="shared" si="17"/>
        <v>-0.31844235</v>
      </c>
      <c r="S92" s="7">
        <f t="shared" si="18"/>
        <v>-0.07844235</v>
      </c>
    </row>
    <row r="93" spans="1:19" ht="12.75">
      <c r="A93" s="36">
        <v>915</v>
      </c>
      <c r="B93" s="7">
        <v>28.507008</v>
      </c>
      <c r="C93" s="7">
        <v>5</v>
      </c>
      <c r="D93" s="7">
        <v>0.19326631</v>
      </c>
      <c r="E93" s="9">
        <f t="shared" si="12"/>
        <v>28.31374169</v>
      </c>
      <c r="F93" s="9">
        <f t="shared" si="13"/>
        <v>28.700274309999998</v>
      </c>
      <c r="G93" s="7">
        <f t="shared" si="14"/>
        <v>0.07155417527999326</v>
      </c>
      <c r="H93" s="9">
        <f t="shared" si="10"/>
        <v>28.435453824720007</v>
      </c>
      <c r="I93" s="9">
        <f t="shared" si="11"/>
        <v>28.57856217527999</v>
      </c>
      <c r="K93" s="36">
        <v>915</v>
      </c>
      <c r="L93" s="7">
        <v>-0.26586002</v>
      </c>
      <c r="M93" s="7">
        <v>5</v>
      </c>
      <c r="N93" s="7">
        <v>0.083769968</v>
      </c>
      <c r="O93" s="7">
        <f t="shared" si="15"/>
        <v>-0.349629988</v>
      </c>
      <c r="P93" s="7">
        <f t="shared" si="16"/>
        <v>-0.18209005199999997</v>
      </c>
      <c r="Q93" s="7">
        <f t="shared" si="19"/>
        <v>0.1073312629199899</v>
      </c>
      <c r="R93" s="7">
        <f t="shared" si="17"/>
        <v>-0.3731912829199899</v>
      </c>
      <c r="S93" s="7">
        <f t="shared" si="18"/>
        <v>-0.15852875708001007</v>
      </c>
    </row>
    <row r="94" spans="1:19" ht="12.75">
      <c r="A94" s="36">
        <v>925</v>
      </c>
      <c r="B94" s="7">
        <v>28.507008</v>
      </c>
      <c r="C94" s="7">
        <v>5</v>
      </c>
      <c r="D94" s="7">
        <v>0.19326631</v>
      </c>
      <c r="E94" s="9">
        <f t="shared" si="12"/>
        <v>28.31374169</v>
      </c>
      <c r="F94" s="9">
        <f t="shared" si="13"/>
        <v>28.700274309999998</v>
      </c>
      <c r="G94" s="7">
        <f t="shared" si="14"/>
        <v>0.07155417527999326</v>
      </c>
      <c r="H94" s="9">
        <f t="shared" si="10"/>
        <v>28.435453824720007</v>
      </c>
      <c r="I94" s="9">
        <f t="shared" si="11"/>
        <v>28.57856217527999</v>
      </c>
      <c r="K94" s="36">
        <v>925</v>
      </c>
      <c r="L94" s="7">
        <v>-0.26586002</v>
      </c>
      <c r="M94" s="7">
        <v>5</v>
      </c>
      <c r="N94" s="7">
        <v>0.083769968</v>
      </c>
      <c r="O94" s="7">
        <f t="shared" si="15"/>
        <v>-0.349629988</v>
      </c>
      <c r="P94" s="7">
        <f t="shared" si="16"/>
        <v>-0.18209005199999997</v>
      </c>
      <c r="Q94" s="7">
        <f t="shared" si="19"/>
        <v>0.1073312629199899</v>
      </c>
      <c r="R94" s="7">
        <f t="shared" si="17"/>
        <v>-0.3731912829199899</v>
      </c>
      <c r="S94" s="7">
        <f t="shared" si="18"/>
        <v>-0.15852875708001007</v>
      </c>
    </row>
    <row r="95" spans="1:19" ht="12.75">
      <c r="A95" s="36">
        <v>935</v>
      </c>
      <c r="B95" s="7">
        <v>28.650259</v>
      </c>
      <c r="C95" s="7">
        <v>3</v>
      </c>
      <c r="D95" s="7">
        <v>0.20389846</v>
      </c>
      <c r="E95" s="9">
        <f t="shared" si="12"/>
        <v>28.446360539999997</v>
      </c>
      <c r="F95" s="9">
        <f t="shared" si="13"/>
        <v>28.85415746</v>
      </c>
      <c r="G95" s="7">
        <f t="shared" si="14"/>
        <v>0.09237604307034013</v>
      </c>
      <c r="H95" s="9">
        <f t="shared" si="10"/>
        <v>28.557882956929657</v>
      </c>
      <c r="I95" s="9">
        <f t="shared" si="11"/>
        <v>28.74263504307034</v>
      </c>
      <c r="K95" s="36">
        <v>935</v>
      </c>
      <c r="L95" s="7">
        <v>-0.2394294</v>
      </c>
      <c r="M95" s="7">
        <v>3</v>
      </c>
      <c r="N95" s="7">
        <v>0.149979</v>
      </c>
      <c r="O95" s="7">
        <f t="shared" si="15"/>
        <v>-0.3894084</v>
      </c>
      <c r="P95" s="7">
        <f t="shared" si="16"/>
        <v>-0.08945039999999999</v>
      </c>
      <c r="Q95" s="7">
        <f t="shared" si="19"/>
        <v>0.13856406460551018</v>
      </c>
      <c r="R95" s="7">
        <f t="shared" si="17"/>
        <v>-0.3779934646055102</v>
      </c>
      <c r="S95" s="7">
        <f t="shared" si="18"/>
        <v>-0.1008653353944898</v>
      </c>
    </row>
    <row r="96" spans="1:19" ht="12.75">
      <c r="A96" s="36">
        <v>945</v>
      </c>
      <c r="B96" s="7">
        <v>28.04667</v>
      </c>
      <c r="C96" s="7">
        <v>3</v>
      </c>
      <c r="D96" s="7">
        <v>0.16343706</v>
      </c>
      <c r="E96" s="9">
        <f t="shared" si="12"/>
        <v>27.88323294</v>
      </c>
      <c r="F96" s="9">
        <f t="shared" si="13"/>
        <v>28.21010706</v>
      </c>
      <c r="G96" s="7">
        <f t="shared" si="14"/>
        <v>0.09237604307034013</v>
      </c>
      <c r="H96" s="9">
        <f t="shared" si="10"/>
        <v>27.954293956929657</v>
      </c>
      <c r="I96" s="9">
        <f t="shared" si="11"/>
        <v>28.13904604307034</v>
      </c>
      <c r="K96" s="36">
        <v>945</v>
      </c>
      <c r="L96" s="7">
        <v>-0.40091049</v>
      </c>
      <c r="M96" s="7">
        <v>3</v>
      </c>
      <c r="N96" s="7">
        <v>0.081868927</v>
      </c>
      <c r="O96" s="7">
        <f t="shared" si="15"/>
        <v>-0.482779417</v>
      </c>
      <c r="P96" s="7">
        <f t="shared" si="16"/>
        <v>-0.31904156300000003</v>
      </c>
      <c r="Q96" s="7">
        <f t="shared" si="19"/>
        <v>0.13856406460551018</v>
      </c>
      <c r="R96" s="7">
        <f t="shared" si="17"/>
        <v>-0.5394745546055102</v>
      </c>
      <c r="S96" s="7">
        <f t="shared" si="18"/>
        <v>-0.2623464253944898</v>
      </c>
    </row>
    <row r="97" spans="1:19" ht="12.75">
      <c r="A97" s="36">
        <v>955</v>
      </c>
      <c r="B97" s="7">
        <v>28.04667</v>
      </c>
      <c r="C97" s="7">
        <v>3</v>
      </c>
      <c r="D97" s="7">
        <v>0.16343706</v>
      </c>
      <c r="E97" s="9">
        <f t="shared" si="12"/>
        <v>27.88323294</v>
      </c>
      <c r="F97" s="9">
        <f t="shared" si="13"/>
        <v>28.21010706</v>
      </c>
      <c r="G97" s="7">
        <f t="shared" si="14"/>
        <v>0.09237604307034013</v>
      </c>
      <c r="H97" s="9">
        <f t="shared" si="10"/>
        <v>27.954293956929657</v>
      </c>
      <c r="I97" s="9">
        <f t="shared" si="11"/>
        <v>28.13904604307034</v>
      </c>
      <c r="K97" s="36">
        <v>955</v>
      </c>
      <c r="L97" s="7">
        <v>-0.40091049</v>
      </c>
      <c r="M97" s="7">
        <v>3</v>
      </c>
      <c r="N97" s="7">
        <v>0.081868927</v>
      </c>
      <c r="O97" s="7">
        <f t="shared" si="15"/>
        <v>-0.482779417</v>
      </c>
      <c r="P97" s="7">
        <f t="shared" si="16"/>
        <v>-0.31904156300000003</v>
      </c>
      <c r="Q97" s="7">
        <f t="shared" si="19"/>
        <v>0.13856406460551018</v>
      </c>
      <c r="R97" s="7">
        <f t="shared" si="17"/>
        <v>-0.5394745546055102</v>
      </c>
      <c r="S97" s="7">
        <f t="shared" si="18"/>
        <v>-0.2623464253944898</v>
      </c>
    </row>
    <row r="98" spans="1:19" ht="12.75">
      <c r="A98" s="36">
        <v>965</v>
      </c>
      <c r="B98" s="7">
        <v>27.905278</v>
      </c>
      <c r="C98" s="7">
        <v>2</v>
      </c>
      <c r="D98" s="7">
        <v>0.14198711</v>
      </c>
      <c r="E98" s="9">
        <f t="shared" si="12"/>
        <v>27.76329089</v>
      </c>
      <c r="F98" s="9">
        <f t="shared" si="13"/>
        <v>28.047265109999998</v>
      </c>
      <c r="G98" s="7">
        <f t="shared" si="14"/>
        <v>0.11313708498984759</v>
      </c>
      <c r="H98" s="9">
        <f t="shared" si="10"/>
        <v>27.79214091501015</v>
      </c>
      <c r="I98" s="9">
        <f t="shared" si="11"/>
        <v>28.018415084989847</v>
      </c>
      <c r="K98" s="36">
        <v>965</v>
      </c>
      <c r="L98" s="7">
        <v>-0.33360038</v>
      </c>
      <c r="M98" s="7">
        <v>2</v>
      </c>
      <c r="N98" s="7">
        <v>0.080719354</v>
      </c>
      <c r="O98" s="7">
        <f t="shared" si="15"/>
        <v>-0.414319734</v>
      </c>
      <c r="P98" s="7">
        <f t="shared" si="16"/>
        <v>-0.25288102599999995</v>
      </c>
      <c r="Q98" s="7">
        <f t="shared" si="19"/>
        <v>0.1697056274847714</v>
      </c>
      <c r="R98" s="7">
        <f t="shared" si="17"/>
        <v>-0.5033060074847714</v>
      </c>
      <c r="S98" s="7">
        <f t="shared" si="18"/>
        <v>-0.1638947525152286</v>
      </c>
    </row>
    <row r="99" spans="1:19" ht="12.75">
      <c r="A99" s="36">
        <v>975</v>
      </c>
      <c r="B99" s="7">
        <v>28.074228</v>
      </c>
      <c r="C99" s="7">
        <v>4</v>
      </c>
      <c r="D99" s="7">
        <v>0.11969129</v>
      </c>
      <c r="E99" s="9">
        <f t="shared" si="12"/>
        <v>27.954536710000003</v>
      </c>
      <c r="F99" s="9">
        <f t="shared" si="13"/>
        <v>28.19391929</v>
      </c>
      <c r="G99" s="7">
        <f t="shared" si="14"/>
        <v>0.08</v>
      </c>
      <c r="H99" s="9">
        <f t="shared" si="10"/>
        <v>27.994228000000003</v>
      </c>
      <c r="I99" s="9">
        <f t="shared" si="11"/>
        <v>28.154228</v>
      </c>
      <c r="K99" s="36">
        <v>975</v>
      </c>
      <c r="L99" s="7">
        <v>-0.3596524</v>
      </c>
      <c r="M99" s="7">
        <v>4</v>
      </c>
      <c r="N99" s="7">
        <v>0.037892515</v>
      </c>
      <c r="O99" s="7">
        <f t="shared" si="15"/>
        <v>-0.397544915</v>
      </c>
      <c r="P99" s="7">
        <f t="shared" si="16"/>
        <v>-0.32175988499999997</v>
      </c>
      <c r="Q99" s="7">
        <f t="shared" si="19"/>
        <v>0.12</v>
      </c>
      <c r="R99" s="7">
        <f t="shared" si="17"/>
        <v>-0.4796524</v>
      </c>
      <c r="S99" s="7">
        <f t="shared" si="18"/>
        <v>-0.2396524</v>
      </c>
    </row>
    <row r="100" spans="1:19" ht="12.75">
      <c r="A100" s="36">
        <v>985</v>
      </c>
      <c r="B100" s="7">
        <v>28.118362</v>
      </c>
      <c r="C100" s="7">
        <v>6</v>
      </c>
      <c r="D100" s="7">
        <v>0.09943981</v>
      </c>
      <c r="E100" s="9">
        <f t="shared" si="12"/>
        <v>28.01892219</v>
      </c>
      <c r="F100" s="9">
        <f t="shared" si="13"/>
        <v>28.21780181</v>
      </c>
      <c r="G100" s="7">
        <f t="shared" si="14"/>
        <v>0.06531972647421809</v>
      </c>
      <c r="H100" s="9">
        <f t="shared" si="10"/>
        <v>28.053042273525783</v>
      </c>
      <c r="I100" s="9">
        <f t="shared" si="11"/>
        <v>28.18368172647422</v>
      </c>
      <c r="K100" s="36">
        <v>985</v>
      </c>
      <c r="L100" s="7">
        <v>-0.31468523</v>
      </c>
      <c r="M100" s="7">
        <v>6</v>
      </c>
      <c r="N100" s="7">
        <v>0.055688569</v>
      </c>
      <c r="O100" s="7">
        <f t="shared" si="15"/>
        <v>-0.370373799</v>
      </c>
      <c r="P100" s="7">
        <f t="shared" si="16"/>
        <v>-0.25899666099999996</v>
      </c>
      <c r="Q100" s="7">
        <f t="shared" si="19"/>
        <v>0.09797958971132713</v>
      </c>
      <c r="R100" s="7">
        <f t="shared" si="17"/>
        <v>-0.4126648197113271</v>
      </c>
      <c r="S100" s="7">
        <f t="shared" si="18"/>
        <v>-0.21670564028867284</v>
      </c>
    </row>
    <row r="101" spans="1:19" ht="12.75">
      <c r="A101" s="36">
        <v>995</v>
      </c>
      <c r="B101" s="7">
        <v>28.160633</v>
      </c>
      <c r="C101" s="7">
        <v>6</v>
      </c>
      <c r="D101" s="7">
        <v>0.15114221</v>
      </c>
      <c r="E101" s="9">
        <f t="shared" si="12"/>
        <v>28.00949079</v>
      </c>
      <c r="F101" s="9">
        <f t="shared" si="13"/>
        <v>28.31177521</v>
      </c>
      <c r="G101" s="7">
        <f t="shared" si="14"/>
        <v>0.06531972647421809</v>
      </c>
      <c r="H101" s="9">
        <f t="shared" si="10"/>
        <v>28.095313273525782</v>
      </c>
      <c r="I101" s="9">
        <f t="shared" si="11"/>
        <v>28.22595272647422</v>
      </c>
      <c r="K101" s="36">
        <v>995</v>
      </c>
      <c r="L101" s="7">
        <v>-0.31667248</v>
      </c>
      <c r="M101" s="7">
        <v>6</v>
      </c>
      <c r="N101" s="7">
        <v>0.072756246</v>
      </c>
      <c r="O101" s="7">
        <f t="shared" si="15"/>
        <v>-0.389428726</v>
      </c>
      <c r="P101" s="7">
        <f t="shared" si="16"/>
        <v>-0.24391623399999998</v>
      </c>
      <c r="Q101" s="7">
        <f t="shared" si="19"/>
        <v>0.09797958971132713</v>
      </c>
      <c r="R101" s="7">
        <f t="shared" si="17"/>
        <v>-0.4146520697113271</v>
      </c>
      <c r="S101" s="7">
        <f t="shared" si="18"/>
        <v>-0.21869289028867284</v>
      </c>
    </row>
    <row r="102" spans="1:19" ht="12.75">
      <c r="A102" s="36">
        <v>1005</v>
      </c>
      <c r="B102" s="7">
        <v>28.372866</v>
      </c>
      <c r="C102" s="7">
        <v>8</v>
      </c>
      <c r="D102" s="7">
        <v>0.17821053</v>
      </c>
      <c r="E102" s="9">
        <f t="shared" si="12"/>
        <v>28.194655469999997</v>
      </c>
      <c r="F102" s="9">
        <f t="shared" si="13"/>
        <v>28.55107653</v>
      </c>
      <c r="G102" s="7">
        <f t="shared" si="14"/>
        <v>0.056568542494923796</v>
      </c>
      <c r="H102" s="9">
        <f t="shared" si="10"/>
        <v>28.316297457505076</v>
      </c>
      <c r="I102" s="9">
        <f t="shared" si="11"/>
        <v>28.42943454249492</v>
      </c>
      <c r="K102" s="36">
        <v>1005</v>
      </c>
      <c r="L102" s="7">
        <v>-0.29571374</v>
      </c>
      <c r="M102" s="7">
        <v>8</v>
      </c>
      <c r="N102" s="7">
        <v>0.061842661</v>
      </c>
      <c r="O102" s="7">
        <f t="shared" si="15"/>
        <v>-0.357556401</v>
      </c>
      <c r="P102" s="7">
        <f t="shared" si="16"/>
        <v>-0.233871079</v>
      </c>
      <c r="Q102" s="7">
        <f t="shared" si="19"/>
        <v>0.0848528137423857</v>
      </c>
      <c r="R102" s="7">
        <f t="shared" si="17"/>
        <v>-0.3805665537423857</v>
      </c>
      <c r="S102" s="7">
        <f t="shared" si="18"/>
        <v>-0.21086092625761432</v>
      </c>
    </row>
    <row r="103" spans="1:19" ht="12.75">
      <c r="A103" s="36">
        <v>1015</v>
      </c>
      <c r="B103" s="7">
        <v>28.385719</v>
      </c>
      <c r="C103" s="7">
        <v>10</v>
      </c>
      <c r="D103" s="7">
        <v>0.1424391</v>
      </c>
      <c r="E103" s="9">
        <f t="shared" si="12"/>
        <v>28.2432799</v>
      </c>
      <c r="F103" s="9">
        <f t="shared" si="13"/>
        <v>28.528158100000002</v>
      </c>
      <c r="G103" s="7">
        <f t="shared" si="14"/>
        <v>0.05059644256269407</v>
      </c>
      <c r="H103" s="9">
        <f t="shared" si="10"/>
        <v>28.33512255743731</v>
      </c>
      <c r="I103" s="9">
        <f t="shared" si="11"/>
        <v>28.436315442562694</v>
      </c>
      <c r="K103" s="36">
        <v>1015</v>
      </c>
      <c r="L103" s="7">
        <v>-0.31033878</v>
      </c>
      <c r="M103" s="7">
        <v>10</v>
      </c>
      <c r="N103" s="7">
        <v>0.049793717</v>
      </c>
      <c r="O103" s="7">
        <f t="shared" si="15"/>
        <v>-0.360132497</v>
      </c>
      <c r="P103" s="7">
        <f t="shared" si="16"/>
        <v>-0.26054506299999997</v>
      </c>
      <c r="Q103" s="7">
        <f t="shared" si="19"/>
        <v>0.0758946638440411</v>
      </c>
      <c r="R103" s="7">
        <f t="shared" si="17"/>
        <v>-0.38623344384404107</v>
      </c>
      <c r="S103" s="7">
        <f t="shared" si="18"/>
        <v>-0.2344441161559589</v>
      </c>
    </row>
    <row r="104" spans="1:19" ht="12.75">
      <c r="A104" s="36">
        <v>1025</v>
      </c>
      <c r="B104" s="7">
        <v>28.545263</v>
      </c>
      <c r="C104" s="7">
        <v>9</v>
      </c>
      <c r="D104" s="7">
        <v>0.19941709</v>
      </c>
      <c r="E104" s="9">
        <f t="shared" si="12"/>
        <v>28.345845909999998</v>
      </c>
      <c r="F104" s="9">
        <f t="shared" si="13"/>
        <v>28.74468009</v>
      </c>
      <c r="G104" s="7">
        <f t="shared" si="14"/>
        <v>0.05333333333333334</v>
      </c>
      <c r="H104" s="9">
        <f t="shared" si="10"/>
        <v>28.491929666666664</v>
      </c>
      <c r="I104" s="9">
        <f t="shared" si="11"/>
        <v>28.598596333333333</v>
      </c>
      <c r="K104" s="36">
        <v>1025</v>
      </c>
      <c r="L104" s="7">
        <v>-0.2631297</v>
      </c>
      <c r="M104" s="7">
        <v>9</v>
      </c>
      <c r="N104" s="7">
        <v>0.060713746</v>
      </c>
      <c r="O104" s="7">
        <f t="shared" si="15"/>
        <v>-0.32384344600000003</v>
      </c>
      <c r="P104" s="7">
        <f t="shared" si="16"/>
        <v>-0.202415954</v>
      </c>
      <c r="Q104" s="7">
        <f t="shared" si="19"/>
        <v>0.08</v>
      </c>
      <c r="R104" s="7">
        <f t="shared" si="17"/>
        <v>-0.34312970000000004</v>
      </c>
      <c r="S104" s="7">
        <f t="shared" si="18"/>
        <v>-0.1831297</v>
      </c>
    </row>
    <row r="105" spans="1:19" ht="12.75">
      <c r="A105" s="36">
        <v>1035</v>
      </c>
      <c r="B105" s="7">
        <v>28.64022</v>
      </c>
      <c r="C105" s="7">
        <v>9</v>
      </c>
      <c r="D105" s="7">
        <v>0.20279591</v>
      </c>
      <c r="E105" s="9">
        <f t="shared" si="12"/>
        <v>28.43742409</v>
      </c>
      <c r="F105" s="9">
        <f t="shared" si="13"/>
        <v>28.84301591</v>
      </c>
      <c r="G105" s="7">
        <f t="shared" si="14"/>
        <v>0.05333333333333334</v>
      </c>
      <c r="H105" s="9">
        <f t="shared" si="10"/>
        <v>28.586886666666665</v>
      </c>
      <c r="I105" s="9">
        <f t="shared" si="11"/>
        <v>28.693553333333334</v>
      </c>
      <c r="K105" s="36">
        <v>1035</v>
      </c>
      <c r="L105" s="7">
        <v>-0.2515735</v>
      </c>
      <c r="M105" s="7">
        <v>9</v>
      </c>
      <c r="N105" s="7">
        <v>0.068214639</v>
      </c>
      <c r="O105" s="7">
        <f t="shared" si="15"/>
        <v>-0.319788139</v>
      </c>
      <c r="P105" s="7">
        <f t="shared" si="16"/>
        <v>-0.183358861</v>
      </c>
      <c r="Q105" s="7">
        <f t="shared" si="19"/>
        <v>0.08</v>
      </c>
      <c r="R105" s="7">
        <f t="shared" si="17"/>
        <v>-0.3315735</v>
      </c>
      <c r="S105" s="7">
        <f t="shared" si="18"/>
        <v>-0.1715735</v>
      </c>
    </row>
    <row r="106" spans="1:19" ht="12.75">
      <c r="A106" s="36">
        <v>1045</v>
      </c>
      <c r="B106" s="7">
        <v>28.696442</v>
      </c>
      <c r="C106" s="7">
        <v>8</v>
      </c>
      <c r="D106" s="7">
        <v>0.20124668</v>
      </c>
      <c r="E106" s="9">
        <f t="shared" si="12"/>
        <v>28.49519532</v>
      </c>
      <c r="F106" s="9">
        <f t="shared" si="13"/>
        <v>28.89768868</v>
      </c>
      <c r="G106" s="7">
        <f t="shared" si="14"/>
        <v>0.056568542494923796</v>
      </c>
      <c r="H106" s="9">
        <f t="shared" si="10"/>
        <v>28.63987345750508</v>
      </c>
      <c r="I106" s="9">
        <f t="shared" si="11"/>
        <v>28.753010542494923</v>
      </c>
      <c r="K106" s="36">
        <v>1045</v>
      </c>
      <c r="L106" s="7">
        <v>-0.25352697</v>
      </c>
      <c r="M106" s="7">
        <v>8</v>
      </c>
      <c r="N106" s="7">
        <v>0.070448892</v>
      </c>
      <c r="O106" s="7">
        <f t="shared" si="15"/>
        <v>-0.323975862</v>
      </c>
      <c r="P106" s="7">
        <f t="shared" si="16"/>
        <v>-0.18307807800000003</v>
      </c>
      <c r="Q106" s="7">
        <f t="shared" si="19"/>
        <v>0.0848528137423857</v>
      </c>
      <c r="R106" s="7">
        <f t="shared" si="17"/>
        <v>-0.3383797837423857</v>
      </c>
      <c r="S106" s="7">
        <f t="shared" si="18"/>
        <v>-0.16867415625761434</v>
      </c>
    </row>
    <row r="107" spans="1:19" ht="12.75">
      <c r="A107" s="36">
        <v>1055</v>
      </c>
      <c r="B107" s="7">
        <v>28.79524</v>
      </c>
      <c r="C107" s="7">
        <v>7</v>
      </c>
      <c r="D107" s="7">
        <v>0.29793296</v>
      </c>
      <c r="E107" s="9">
        <f t="shared" si="12"/>
        <v>28.49730704</v>
      </c>
      <c r="F107" s="9">
        <f t="shared" si="13"/>
        <v>29.09317296</v>
      </c>
      <c r="G107" s="7">
        <f t="shared" si="14"/>
        <v>0.060474315681476355</v>
      </c>
      <c r="H107" s="9">
        <f t="shared" si="10"/>
        <v>28.734765684318525</v>
      </c>
      <c r="I107" s="9">
        <f t="shared" si="11"/>
        <v>28.855714315681475</v>
      </c>
      <c r="K107" s="36">
        <v>1055</v>
      </c>
      <c r="L107" s="7">
        <v>-0.2402005</v>
      </c>
      <c r="M107" s="7">
        <v>7</v>
      </c>
      <c r="N107" s="7">
        <v>0.077018789</v>
      </c>
      <c r="O107" s="7">
        <f t="shared" si="15"/>
        <v>-0.317219289</v>
      </c>
      <c r="P107" s="7">
        <f t="shared" si="16"/>
        <v>-0.163181711</v>
      </c>
      <c r="Q107" s="7">
        <f t="shared" si="19"/>
        <v>0.09071147352221452</v>
      </c>
      <c r="R107" s="7">
        <f t="shared" si="17"/>
        <v>-0.3309119735222145</v>
      </c>
      <c r="S107" s="7">
        <f t="shared" si="18"/>
        <v>-0.1494890264777855</v>
      </c>
    </row>
    <row r="108" spans="1:19" ht="12.75">
      <c r="A108" s="36">
        <v>1065</v>
      </c>
      <c r="B108" s="7">
        <v>28.761223</v>
      </c>
      <c r="C108" s="7">
        <v>6</v>
      </c>
      <c r="D108" s="7">
        <v>0.37730436</v>
      </c>
      <c r="E108" s="9">
        <f t="shared" si="12"/>
        <v>28.38391864</v>
      </c>
      <c r="F108" s="9">
        <f t="shared" si="13"/>
        <v>29.13852736</v>
      </c>
      <c r="G108" s="7">
        <f t="shared" si="14"/>
        <v>0.06531972647421809</v>
      </c>
      <c r="H108" s="9">
        <f t="shared" si="10"/>
        <v>28.695903273525783</v>
      </c>
      <c r="I108" s="9">
        <f t="shared" si="11"/>
        <v>28.82654272647422</v>
      </c>
      <c r="K108" s="36">
        <v>1065</v>
      </c>
      <c r="L108" s="7">
        <v>-0.19232499</v>
      </c>
      <c r="M108" s="7">
        <v>6</v>
      </c>
      <c r="N108" s="7">
        <v>0.08221339</v>
      </c>
      <c r="O108" s="7">
        <f t="shared" si="15"/>
        <v>-0.27453837999999997</v>
      </c>
      <c r="P108" s="7">
        <f t="shared" si="16"/>
        <v>-0.1101116</v>
      </c>
      <c r="Q108" s="7">
        <f t="shared" si="19"/>
        <v>0.09797958971132713</v>
      </c>
      <c r="R108" s="7">
        <f t="shared" si="17"/>
        <v>-0.2903045797113271</v>
      </c>
      <c r="S108" s="7">
        <f t="shared" si="18"/>
        <v>-0.09434540028867287</v>
      </c>
    </row>
    <row r="109" spans="1:19" ht="12.75">
      <c r="A109" s="36">
        <v>1075</v>
      </c>
      <c r="B109" s="7">
        <v>28.576082</v>
      </c>
      <c r="C109" s="7">
        <v>8</v>
      </c>
      <c r="D109" s="7">
        <v>0.29692671</v>
      </c>
      <c r="E109" s="9">
        <f t="shared" si="12"/>
        <v>28.27915529</v>
      </c>
      <c r="F109" s="9">
        <f t="shared" si="13"/>
        <v>28.87300871</v>
      </c>
      <c r="G109" s="7">
        <f t="shared" si="14"/>
        <v>0.056568542494923796</v>
      </c>
      <c r="H109" s="9">
        <f t="shared" si="10"/>
        <v>28.519513457505077</v>
      </c>
      <c r="I109" s="9">
        <f t="shared" si="11"/>
        <v>28.632650542494922</v>
      </c>
      <c r="K109" s="36">
        <v>1075</v>
      </c>
      <c r="L109" s="7">
        <v>-0.22001289</v>
      </c>
      <c r="M109" s="7">
        <v>8</v>
      </c>
      <c r="N109" s="7">
        <v>0.062309731</v>
      </c>
      <c r="O109" s="7">
        <f t="shared" si="15"/>
        <v>-0.282322621</v>
      </c>
      <c r="P109" s="7">
        <f t="shared" si="16"/>
        <v>-0.15770315899999998</v>
      </c>
      <c r="Q109" s="7">
        <f t="shared" si="19"/>
        <v>0.0848528137423857</v>
      </c>
      <c r="R109" s="7">
        <f t="shared" si="17"/>
        <v>-0.3048657037423857</v>
      </c>
      <c r="S109" s="7">
        <f t="shared" si="18"/>
        <v>-0.13516007625761428</v>
      </c>
    </row>
    <row r="110" spans="1:19" ht="12.75">
      <c r="A110" s="36">
        <v>1085</v>
      </c>
      <c r="B110" s="7">
        <v>28.548184</v>
      </c>
      <c r="C110" s="7">
        <v>8</v>
      </c>
      <c r="D110" s="7">
        <v>0.31576134</v>
      </c>
      <c r="E110" s="9">
        <f t="shared" si="12"/>
        <v>28.232422659999997</v>
      </c>
      <c r="F110" s="9">
        <f t="shared" si="13"/>
        <v>28.86394534</v>
      </c>
      <c r="G110" s="7">
        <f t="shared" si="14"/>
        <v>0.056568542494923796</v>
      </c>
      <c r="H110" s="9">
        <f t="shared" si="10"/>
        <v>28.491615457505077</v>
      </c>
      <c r="I110" s="9">
        <f t="shared" si="11"/>
        <v>28.60475254249492</v>
      </c>
      <c r="K110" s="36">
        <v>1085</v>
      </c>
      <c r="L110" s="7">
        <v>-0.26034407</v>
      </c>
      <c r="M110" s="7">
        <v>8</v>
      </c>
      <c r="N110" s="7">
        <v>0.066976449</v>
      </c>
      <c r="O110" s="7">
        <f t="shared" si="15"/>
        <v>-0.327320519</v>
      </c>
      <c r="P110" s="7">
        <f t="shared" si="16"/>
        <v>-0.193367621</v>
      </c>
      <c r="Q110" s="7">
        <f t="shared" si="19"/>
        <v>0.0848528137423857</v>
      </c>
      <c r="R110" s="7">
        <f t="shared" si="17"/>
        <v>-0.34519688374238566</v>
      </c>
      <c r="S110" s="7">
        <f t="shared" si="18"/>
        <v>-0.1754912562576143</v>
      </c>
    </row>
    <row r="111" spans="1:19" ht="12.75">
      <c r="A111" s="36">
        <v>1095</v>
      </c>
      <c r="B111" s="7">
        <v>28.596032</v>
      </c>
      <c r="C111" s="7">
        <v>8</v>
      </c>
      <c r="D111" s="7">
        <v>0.30458895</v>
      </c>
      <c r="E111" s="9">
        <f t="shared" si="12"/>
        <v>28.29144305</v>
      </c>
      <c r="F111" s="9">
        <f t="shared" si="13"/>
        <v>28.90062095</v>
      </c>
      <c r="G111" s="7">
        <f t="shared" si="14"/>
        <v>0.056568542494923796</v>
      </c>
      <c r="H111" s="9">
        <f t="shared" si="10"/>
        <v>28.53946345750508</v>
      </c>
      <c r="I111" s="9">
        <f t="shared" si="11"/>
        <v>28.652600542494923</v>
      </c>
      <c r="K111" s="36">
        <v>1095</v>
      </c>
      <c r="L111" s="7">
        <v>-0.286866</v>
      </c>
      <c r="M111" s="7">
        <v>8</v>
      </c>
      <c r="N111" s="7">
        <v>0.081084651</v>
      </c>
      <c r="O111" s="7">
        <f t="shared" si="15"/>
        <v>-0.367950651</v>
      </c>
      <c r="P111" s="7">
        <f t="shared" si="16"/>
        <v>-0.205781349</v>
      </c>
      <c r="Q111" s="7">
        <f t="shared" si="19"/>
        <v>0.0848528137423857</v>
      </c>
      <c r="R111" s="7">
        <f t="shared" si="17"/>
        <v>-0.3717188137423857</v>
      </c>
      <c r="S111" s="7">
        <f t="shared" si="18"/>
        <v>-0.20201318625761433</v>
      </c>
    </row>
    <row r="112" spans="1:19" ht="12.75">
      <c r="A112" s="36">
        <v>1105</v>
      </c>
      <c r="B112" s="7">
        <v>28.41259</v>
      </c>
      <c r="C112" s="7">
        <v>9</v>
      </c>
      <c r="D112" s="7">
        <v>0.20100415</v>
      </c>
      <c r="E112" s="9">
        <f t="shared" si="12"/>
        <v>28.211585850000002</v>
      </c>
      <c r="F112" s="9">
        <f t="shared" si="13"/>
        <v>28.61359415</v>
      </c>
      <c r="G112" s="7">
        <f t="shared" si="14"/>
        <v>0.05333333333333334</v>
      </c>
      <c r="H112" s="9">
        <f t="shared" si="10"/>
        <v>28.359256666666667</v>
      </c>
      <c r="I112" s="9">
        <f t="shared" si="11"/>
        <v>28.465923333333336</v>
      </c>
      <c r="K112" s="36">
        <v>1105</v>
      </c>
      <c r="L112" s="7">
        <v>-0.2998035</v>
      </c>
      <c r="M112" s="7">
        <v>9</v>
      </c>
      <c r="N112" s="7">
        <v>0.07941251</v>
      </c>
      <c r="O112" s="7">
        <f t="shared" si="15"/>
        <v>-0.37921601</v>
      </c>
      <c r="P112" s="7">
        <f t="shared" si="16"/>
        <v>-0.22039099</v>
      </c>
      <c r="Q112" s="7">
        <f t="shared" si="19"/>
        <v>0.08</v>
      </c>
      <c r="R112" s="7">
        <f t="shared" si="17"/>
        <v>-0.3798035</v>
      </c>
      <c r="S112" s="7">
        <f t="shared" si="18"/>
        <v>-0.21980349999999999</v>
      </c>
    </row>
    <row r="113" spans="1:19" ht="12.75">
      <c r="A113" s="36">
        <v>1115</v>
      </c>
      <c r="B113" s="7">
        <v>28.653817</v>
      </c>
      <c r="C113" s="7">
        <v>11</v>
      </c>
      <c r="D113" s="7">
        <v>0.18029897</v>
      </c>
      <c r="E113" s="9">
        <f t="shared" si="12"/>
        <v>28.47351803</v>
      </c>
      <c r="F113" s="9">
        <f t="shared" si="13"/>
        <v>28.83411597</v>
      </c>
      <c r="G113" s="7">
        <f t="shared" si="14"/>
        <v>0.04824181513244218</v>
      </c>
      <c r="H113" s="9">
        <f t="shared" si="10"/>
        <v>28.605575184867558</v>
      </c>
      <c r="I113" s="9">
        <f t="shared" si="11"/>
        <v>28.702058815132443</v>
      </c>
      <c r="K113" s="36">
        <v>1115</v>
      </c>
      <c r="L113" s="7">
        <v>-0.31310363</v>
      </c>
      <c r="M113" s="7">
        <v>11</v>
      </c>
      <c r="N113" s="7">
        <v>0.063702052</v>
      </c>
      <c r="O113" s="7">
        <f t="shared" si="15"/>
        <v>-0.37680568200000003</v>
      </c>
      <c r="P113" s="7">
        <f t="shared" si="16"/>
        <v>-0.249401578</v>
      </c>
      <c r="Q113" s="7">
        <f t="shared" si="19"/>
        <v>0.07236272269866327</v>
      </c>
      <c r="R113" s="7">
        <f t="shared" si="17"/>
        <v>-0.3854663526986633</v>
      </c>
      <c r="S113" s="7">
        <f t="shared" si="18"/>
        <v>-0.24074090730133674</v>
      </c>
    </row>
    <row r="114" spans="1:19" ht="12.75">
      <c r="A114" s="36">
        <v>1125</v>
      </c>
      <c r="B114" s="7">
        <v>28.676355</v>
      </c>
      <c r="C114" s="7">
        <v>10</v>
      </c>
      <c r="D114" s="7">
        <v>0.15511273</v>
      </c>
      <c r="E114" s="9">
        <f t="shared" si="12"/>
        <v>28.521242270000002</v>
      </c>
      <c r="F114" s="9">
        <f t="shared" si="13"/>
        <v>28.83146773</v>
      </c>
      <c r="G114" s="7">
        <f t="shared" si="14"/>
        <v>0.05059644256269407</v>
      </c>
      <c r="H114" s="9">
        <f t="shared" si="10"/>
        <v>28.625758557437308</v>
      </c>
      <c r="I114" s="9">
        <f t="shared" si="11"/>
        <v>28.726951442562694</v>
      </c>
      <c r="K114" s="36">
        <v>1125</v>
      </c>
      <c r="L114" s="7">
        <v>-0.3547412</v>
      </c>
      <c r="M114" s="7">
        <v>10</v>
      </c>
      <c r="N114" s="7">
        <v>0.066429976</v>
      </c>
      <c r="O114" s="7">
        <f t="shared" si="15"/>
        <v>-0.421171176</v>
      </c>
      <c r="P114" s="7">
        <f t="shared" si="16"/>
        <v>-0.288311224</v>
      </c>
      <c r="Q114" s="7">
        <f t="shared" si="19"/>
        <v>0.0758946638440411</v>
      </c>
      <c r="R114" s="7">
        <f t="shared" si="17"/>
        <v>-0.43063586384404107</v>
      </c>
      <c r="S114" s="7">
        <f t="shared" si="18"/>
        <v>-0.2788465361559589</v>
      </c>
    </row>
    <row r="115" spans="1:19" ht="12.75">
      <c r="A115" s="36">
        <v>1135</v>
      </c>
      <c r="B115" s="7">
        <v>28.714857</v>
      </c>
      <c r="C115" s="7">
        <v>8</v>
      </c>
      <c r="D115" s="7">
        <v>0.13084535</v>
      </c>
      <c r="E115" s="9">
        <f t="shared" si="12"/>
        <v>28.584011649999997</v>
      </c>
      <c r="F115" s="9">
        <f t="shared" si="13"/>
        <v>28.84570235</v>
      </c>
      <c r="G115" s="7">
        <f t="shared" si="14"/>
        <v>0.056568542494923796</v>
      </c>
      <c r="H115" s="9">
        <f t="shared" si="10"/>
        <v>28.658288457505076</v>
      </c>
      <c r="I115" s="9">
        <f t="shared" si="11"/>
        <v>28.77142554249492</v>
      </c>
      <c r="K115" s="36">
        <v>1135</v>
      </c>
      <c r="L115" s="7">
        <v>-0.35990831</v>
      </c>
      <c r="M115" s="7">
        <v>8</v>
      </c>
      <c r="N115" s="7">
        <v>0.068382671</v>
      </c>
      <c r="O115" s="7">
        <f t="shared" si="15"/>
        <v>-0.428290981</v>
      </c>
      <c r="P115" s="7">
        <f t="shared" si="16"/>
        <v>-0.291525639</v>
      </c>
      <c r="Q115" s="7">
        <f t="shared" si="19"/>
        <v>0.0848528137423857</v>
      </c>
      <c r="R115" s="7">
        <f t="shared" si="17"/>
        <v>-0.4447611237423857</v>
      </c>
      <c r="S115" s="7">
        <f t="shared" si="18"/>
        <v>-0.27505549625761433</v>
      </c>
    </row>
    <row r="116" spans="1:19" ht="12.75">
      <c r="A116" s="36">
        <v>1145</v>
      </c>
      <c r="B116" s="7">
        <v>28.79046</v>
      </c>
      <c r="C116" s="7">
        <v>10</v>
      </c>
      <c r="D116" s="7">
        <v>0.10228841</v>
      </c>
      <c r="E116" s="9">
        <f t="shared" si="12"/>
        <v>28.68817159</v>
      </c>
      <c r="F116" s="9">
        <f t="shared" si="13"/>
        <v>28.89274841</v>
      </c>
      <c r="G116" s="7">
        <f t="shared" si="14"/>
        <v>0.05059644256269407</v>
      </c>
      <c r="H116" s="9">
        <f t="shared" si="10"/>
        <v>28.739863557437307</v>
      </c>
      <c r="I116" s="9">
        <f t="shared" si="11"/>
        <v>28.841056442562692</v>
      </c>
      <c r="K116" s="36">
        <v>1145</v>
      </c>
      <c r="L116" s="7">
        <v>-0.29769544</v>
      </c>
      <c r="M116" s="7">
        <v>10</v>
      </c>
      <c r="N116" s="7">
        <v>0.055392442</v>
      </c>
      <c r="O116" s="7">
        <f t="shared" si="15"/>
        <v>-0.35308788199999996</v>
      </c>
      <c r="P116" s="7">
        <f t="shared" si="16"/>
        <v>-0.242302998</v>
      </c>
      <c r="Q116" s="7">
        <f t="shared" si="19"/>
        <v>0.0758946638440411</v>
      </c>
      <c r="R116" s="7">
        <f t="shared" si="17"/>
        <v>-0.37359010384404107</v>
      </c>
      <c r="S116" s="7">
        <f t="shared" si="18"/>
        <v>-0.2218007761559589</v>
      </c>
    </row>
    <row r="117" spans="1:19" ht="12.75">
      <c r="A117" s="36">
        <v>1155</v>
      </c>
      <c r="B117" s="7">
        <v>28.875045</v>
      </c>
      <c r="C117" s="7">
        <v>9</v>
      </c>
      <c r="D117" s="7">
        <v>0.098798335</v>
      </c>
      <c r="E117" s="9">
        <f t="shared" si="12"/>
        <v>28.776246665</v>
      </c>
      <c r="F117" s="9">
        <f t="shared" si="13"/>
        <v>28.973843335</v>
      </c>
      <c r="G117" s="7">
        <f t="shared" si="14"/>
        <v>0.05333333333333334</v>
      </c>
      <c r="H117" s="9">
        <f t="shared" si="10"/>
        <v>28.821711666666666</v>
      </c>
      <c r="I117" s="9">
        <f t="shared" si="11"/>
        <v>28.928378333333335</v>
      </c>
      <c r="K117" s="36">
        <v>1155</v>
      </c>
      <c r="L117" s="7">
        <v>-0.27252546</v>
      </c>
      <c r="M117" s="7">
        <v>9</v>
      </c>
      <c r="N117" s="7">
        <v>0.058135914</v>
      </c>
      <c r="O117" s="7">
        <f t="shared" si="15"/>
        <v>-0.330661374</v>
      </c>
      <c r="P117" s="7">
        <f t="shared" si="16"/>
        <v>-0.214389546</v>
      </c>
      <c r="Q117" s="7">
        <f t="shared" si="19"/>
        <v>0.08</v>
      </c>
      <c r="R117" s="7">
        <f t="shared" si="17"/>
        <v>-0.35252546</v>
      </c>
      <c r="S117" s="7">
        <f t="shared" si="18"/>
        <v>-0.19252545999999998</v>
      </c>
    </row>
    <row r="118" spans="1:19" ht="12.75">
      <c r="A118" s="36">
        <v>1165</v>
      </c>
      <c r="B118" s="7">
        <v>28.757376</v>
      </c>
      <c r="C118" s="7">
        <v>8</v>
      </c>
      <c r="D118" s="7">
        <v>0.083464953</v>
      </c>
      <c r="E118" s="9">
        <f t="shared" si="12"/>
        <v>28.673911047</v>
      </c>
      <c r="F118" s="9">
        <f t="shared" si="13"/>
        <v>28.840840953</v>
      </c>
      <c r="G118" s="7">
        <f t="shared" si="14"/>
        <v>0.056568542494923796</v>
      </c>
      <c r="H118" s="9">
        <f t="shared" si="10"/>
        <v>28.70080745750508</v>
      </c>
      <c r="I118" s="9">
        <f t="shared" si="11"/>
        <v>28.813944542494923</v>
      </c>
      <c r="K118" s="36">
        <v>1165</v>
      </c>
      <c r="L118" s="7">
        <v>-0.23440711</v>
      </c>
      <c r="M118" s="7">
        <v>8</v>
      </c>
      <c r="N118" s="7">
        <v>0.067859599</v>
      </c>
      <c r="O118" s="7">
        <f t="shared" si="15"/>
        <v>-0.302266709</v>
      </c>
      <c r="P118" s="7">
        <f t="shared" si="16"/>
        <v>-0.16654751099999998</v>
      </c>
      <c r="Q118" s="7">
        <f t="shared" si="19"/>
        <v>0.0848528137423857</v>
      </c>
      <c r="R118" s="7">
        <f t="shared" si="17"/>
        <v>-0.3192599237423857</v>
      </c>
      <c r="S118" s="7">
        <f t="shared" si="18"/>
        <v>-0.1495542962576143</v>
      </c>
    </row>
    <row r="119" spans="1:19" ht="12.75">
      <c r="A119" s="36">
        <v>1175</v>
      </c>
      <c r="B119" s="7">
        <v>28.884558</v>
      </c>
      <c r="C119" s="7">
        <v>7</v>
      </c>
      <c r="D119" s="7">
        <v>0.10676866</v>
      </c>
      <c r="E119" s="9">
        <f t="shared" si="12"/>
        <v>28.777789339999998</v>
      </c>
      <c r="F119" s="9">
        <f t="shared" si="13"/>
        <v>28.99132666</v>
      </c>
      <c r="G119" s="7">
        <f t="shared" si="14"/>
        <v>0.060474315681476355</v>
      </c>
      <c r="H119" s="9">
        <f t="shared" si="10"/>
        <v>28.824083684318524</v>
      </c>
      <c r="I119" s="9">
        <f t="shared" si="11"/>
        <v>28.945032315681473</v>
      </c>
      <c r="K119" s="36">
        <v>1175</v>
      </c>
      <c r="L119" s="7">
        <v>-0.15718083</v>
      </c>
      <c r="M119" s="7">
        <v>7</v>
      </c>
      <c r="N119" s="7">
        <v>0.071259203</v>
      </c>
      <c r="O119" s="7">
        <f t="shared" si="15"/>
        <v>-0.228440033</v>
      </c>
      <c r="P119" s="7">
        <f t="shared" si="16"/>
        <v>-0.085921627</v>
      </c>
      <c r="Q119" s="7">
        <f t="shared" si="19"/>
        <v>0.09071147352221452</v>
      </c>
      <c r="R119" s="7">
        <f t="shared" si="17"/>
        <v>-0.24789230352221453</v>
      </c>
      <c r="S119" s="7">
        <f t="shared" si="18"/>
        <v>-0.06646935647778547</v>
      </c>
    </row>
    <row r="120" spans="1:19" ht="12.75">
      <c r="A120" s="36">
        <v>1185</v>
      </c>
      <c r="B120" s="7">
        <v>28.751265</v>
      </c>
      <c r="C120" s="7">
        <v>8</v>
      </c>
      <c r="D120" s="7">
        <v>0.16222431</v>
      </c>
      <c r="E120" s="9">
        <f t="shared" si="12"/>
        <v>28.58904069</v>
      </c>
      <c r="F120" s="9">
        <f t="shared" si="13"/>
        <v>28.91348931</v>
      </c>
      <c r="G120" s="7">
        <f t="shared" si="14"/>
        <v>0.056568542494923796</v>
      </c>
      <c r="H120" s="9">
        <f t="shared" si="10"/>
        <v>28.694696457505078</v>
      </c>
      <c r="I120" s="9">
        <f t="shared" si="11"/>
        <v>28.807833542494922</v>
      </c>
      <c r="K120" s="36">
        <v>1185</v>
      </c>
      <c r="L120" s="7">
        <v>-0.16764459</v>
      </c>
      <c r="M120" s="7">
        <v>8</v>
      </c>
      <c r="N120" s="7">
        <v>0.062593096</v>
      </c>
      <c r="O120" s="7">
        <f t="shared" si="15"/>
        <v>-0.230237686</v>
      </c>
      <c r="P120" s="7">
        <f t="shared" si="16"/>
        <v>-0.10505149400000001</v>
      </c>
      <c r="Q120" s="7">
        <f t="shared" si="19"/>
        <v>0.0848528137423857</v>
      </c>
      <c r="R120" s="7">
        <f t="shared" si="17"/>
        <v>-0.2524974037423857</v>
      </c>
      <c r="S120" s="7">
        <f t="shared" si="18"/>
        <v>-0.08279177625761432</v>
      </c>
    </row>
    <row r="121" spans="1:19" ht="12.75">
      <c r="A121" s="36">
        <v>1195</v>
      </c>
      <c r="B121" s="7">
        <v>28.779607</v>
      </c>
      <c r="C121" s="7">
        <v>6</v>
      </c>
      <c r="D121" s="7">
        <v>0.21330888</v>
      </c>
      <c r="E121" s="9">
        <f t="shared" si="12"/>
        <v>28.56629812</v>
      </c>
      <c r="F121" s="9">
        <f t="shared" si="13"/>
        <v>28.992915879999998</v>
      </c>
      <c r="G121" s="7">
        <f t="shared" si="14"/>
        <v>0.06531972647421809</v>
      </c>
      <c r="H121" s="9">
        <f t="shared" si="10"/>
        <v>28.71428727352578</v>
      </c>
      <c r="I121" s="9">
        <f t="shared" si="11"/>
        <v>28.844926726474217</v>
      </c>
      <c r="K121" s="36">
        <v>1195</v>
      </c>
      <c r="L121" s="7">
        <v>-0.090849086</v>
      </c>
      <c r="M121" s="7">
        <v>6</v>
      </c>
      <c r="N121" s="7">
        <v>0.058550348</v>
      </c>
      <c r="O121" s="7">
        <f t="shared" si="15"/>
        <v>-0.149399434</v>
      </c>
      <c r="P121" s="7">
        <f t="shared" si="16"/>
        <v>-0.032298737999999994</v>
      </c>
      <c r="Q121" s="7">
        <f t="shared" si="19"/>
        <v>0.09797958971132713</v>
      </c>
      <c r="R121" s="7">
        <f t="shared" si="17"/>
        <v>-0.1888286757113271</v>
      </c>
      <c r="S121" s="7">
        <f t="shared" si="18"/>
        <v>0.0071305037113271325</v>
      </c>
    </row>
    <row r="122" spans="1:19" ht="12.75">
      <c r="A122" s="36">
        <v>1205</v>
      </c>
      <c r="B122" s="7">
        <v>28.635199</v>
      </c>
      <c r="C122" s="7">
        <v>8</v>
      </c>
      <c r="D122" s="7">
        <v>0.21879016</v>
      </c>
      <c r="E122" s="9">
        <f t="shared" si="12"/>
        <v>28.41640884</v>
      </c>
      <c r="F122" s="9">
        <f t="shared" si="13"/>
        <v>28.85398916</v>
      </c>
      <c r="G122" s="7">
        <f t="shared" si="14"/>
        <v>0.056568542494923796</v>
      </c>
      <c r="H122" s="9">
        <f t="shared" si="10"/>
        <v>28.578630457505078</v>
      </c>
      <c r="I122" s="9">
        <f t="shared" si="11"/>
        <v>28.691767542494922</v>
      </c>
      <c r="K122" s="36">
        <v>1205</v>
      </c>
      <c r="L122" s="7">
        <v>-0.12482373</v>
      </c>
      <c r="M122" s="7">
        <v>8</v>
      </c>
      <c r="N122" s="7">
        <v>0.04647881</v>
      </c>
      <c r="O122" s="7">
        <f t="shared" si="15"/>
        <v>-0.17130254</v>
      </c>
      <c r="P122" s="7">
        <f t="shared" si="16"/>
        <v>-0.07834491999999998</v>
      </c>
      <c r="Q122" s="7">
        <f t="shared" si="19"/>
        <v>0.0848528137423857</v>
      </c>
      <c r="R122" s="7">
        <f t="shared" si="17"/>
        <v>-0.2096765437423857</v>
      </c>
      <c r="S122" s="7">
        <f t="shared" si="18"/>
        <v>-0.0399709162576143</v>
      </c>
    </row>
    <row r="123" spans="1:19" ht="12.75">
      <c r="A123" s="36">
        <v>1215</v>
      </c>
      <c r="B123" s="7">
        <v>28.659336</v>
      </c>
      <c r="C123" s="7">
        <v>7</v>
      </c>
      <c r="D123" s="7">
        <v>0.25703346</v>
      </c>
      <c r="E123" s="9">
        <f t="shared" si="12"/>
        <v>28.40230254</v>
      </c>
      <c r="F123" s="9">
        <f t="shared" si="13"/>
        <v>28.91636946</v>
      </c>
      <c r="G123" s="7">
        <f t="shared" si="14"/>
        <v>0.060474315681476355</v>
      </c>
      <c r="H123" s="9">
        <f t="shared" si="10"/>
        <v>28.598861684318525</v>
      </c>
      <c r="I123" s="9">
        <f t="shared" si="11"/>
        <v>28.719810315681475</v>
      </c>
      <c r="K123" s="36">
        <v>1215</v>
      </c>
      <c r="L123" s="7">
        <v>-0.094079348</v>
      </c>
      <c r="M123" s="7">
        <v>7</v>
      </c>
      <c r="N123" s="7">
        <v>0.047192537</v>
      </c>
      <c r="O123" s="7">
        <f t="shared" si="15"/>
        <v>-0.14127188499999999</v>
      </c>
      <c r="P123" s="7">
        <f t="shared" si="16"/>
        <v>-0.046886810999999994</v>
      </c>
      <c r="Q123" s="7">
        <f t="shared" si="19"/>
        <v>0.09071147352221452</v>
      </c>
      <c r="R123" s="7">
        <f t="shared" si="17"/>
        <v>-0.18479082152221452</v>
      </c>
      <c r="S123" s="7">
        <f t="shared" si="18"/>
        <v>-0.0033678744777854708</v>
      </c>
    </row>
    <row r="124" spans="1:19" ht="12.75">
      <c r="A124" s="36">
        <v>1225</v>
      </c>
      <c r="B124" s="7">
        <v>28.721056</v>
      </c>
      <c r="C124" s="7">
        <v>8</v>
      </c>
      <c r="D124" s="7">
        <v>0.24243571</v>
      </c>
      <c r="E124" s="9">
        <f t="shared" si="12"/>
        <v>28.478620290000002</v>
      </c>
      <c r="F124" s="9">
        <f t="shared" si="13"/>
        <v>28.96349171</v>
      </c>
      <c r="G124" s="7">
        <f t="shared" si="14"/>
        <v>0.056568542494923796</v>
      </c>
      <c r="H124" s="9">
        <f t="shared" si="10"/>
        <v>28.66448745750508</v>
      </c>
      <c r="I124" s="9">
        <f t="shared" si="11"/>
        <v>28.777624542494923</v>
      </c>
      <c r="K124" s="36">
        <v>1225</v>
      </c>
      <c r="L124" s="7">
        <v>-0.12895211</v>
      </c>
      <c r="M124" s="7">
        <v>8</v>
      </c>
      <c r="N124" s="7">
        <v>0.039686045</v>
      </c>
      <c r="O124" s="7">
        <f t="shared" si="15"/>
        <v>-0.168638155</v>
      </c>
      <c r="P124" s="7">
        <f t="shared" si="16"/>
        <v>-0.089266065</v>
      </c>
      <c r="Q124" s="7">
        <f t="shared" si="19"/>
        <v>0.0848528137423857</v>
      </c>
      <c r="R124" s="7">
        <f t="shared" si="17"/>
        <v>-0.2138049237423857</v>
      </c>
      <c r="S124" s="7">
        <f t="shared" si="18"/>
        <v>-0.044099296257614315</v>
      </c>
    </row>
    <row r="125" spans="1:19" ht="12.75">
      <c r="A125" s="36">
        <v>1235</v>
      </c>
      <c r="B125" s="7">
        <v>28.839819</v>
      </c>
      <c r="C125" s="7">
        <v>8</v>
      </c>
      <c r="D125" s="7">
        <v>0.20553391</v>
      </c>
      <c r="E125" s="9">
        <f t="shared" si="12"/>
        <v>28.63428509</v>
      </c>
      <c r="F125" s="9">
        <f t="shared" si="13"/>
        <v>29.04535291</v>
      </c>
      <c r="G125" s="7">
        <f t="shared" si="14"/>
        <v>0.056568542494923796</v>
      </c>
      <c r="H125" s="9">
        <f t="shared" si="10"/>
        <v>28.783250457505076</v>
      </c>
      <c r="I125" s="9">
        <f t="shared" si="11"/>
        <v>28.89638754249492</v>
      </c>
      <c r="K125" s="36">
        <v>1235</v>
      </c>
      <c r="L125" s="7">
        <v>-0.08935345</v>
      </c>
      <c r="M125" s="7">
        <v>8</v>
      </c>
      <c r="N125" s="7">
        <v>0.043319416</v>
      </c>
      <c r="O125" s="7">
        <f t="shared" si="15"/>
        <v>-0.132672866</v>
      </c>
      <c r="P125" s="7">
        <f t="shared" si="16"/>
        <v>-0.046034034</v>
      </c>
      <c r="Q125" s="7">
        <f t="shared" si="19"/>
        <v>0.0848528137423857</v>
      </c>
      <c r="R125" s="7">
        <f t="shared" si="17"/>
        <v>-0.17420626374238568</v>
      </c>
      <c r="S125" s="7">
        <f t="shared" si="18"/>
        <v>-0.004500636257614307</v>
      </c>
    </row>
    <row r="126" spans="1:19" ht="12.75">
      <c r="A126" s="36">
        <v>1245</v>
      </c>
      <c r="B126" s="7">
        <v>28.652821</v>
      </c>
      <c r="C126" s="7">
        <v>9</v>
      </c>
      <c r="D126" s="7">
        <v>0.20508725</v>
      </c>
      <c r="E126" s="9">
        <f t="shared" si="12"/>
        <v>28.44773375</v>
      </c>
      <c r="F126" s="9">
        <f t="shared" si="13"/>
        <v>28.857908249999998</v>
      </c>
      <c r="G126" s="7">
        <f t="shared" si="14"/>
        <v>0.05333333333333334</v>
      </c>
      <c r="H126" s="9">
        <f t="shared" si="10"/>
        <v>28.599487666666665</v>
      </c>
      <c r="I126" s="9">
        <f t="shared" si="11"/>
        <v>28.706154333333334</v>
      </c>
      <c r="K126" s="36">
        <v>1245</v>
      </c>
      <c r="L126" s="7">
        <v>-0.15919326</v>
      </c>
      <c r="M126" s="7">
        <v>9</v>
      </c>
      <c r="N126" s="7">
        <v>0.048343952</v>
      </c>
      <c r="O126" s="7">
        <f t="shared" si="15"/>
        <v>-0.207537212</v>
      </c>
      <c r="P126" s="7">
        <f t="shared" si="16"/>
        <v>-0.11084930800000001</v>
      </c>
      <c r="Q126" s="7">
        <f t="shared" si="19"/>
        <v>0.08</v>
      </c>
      <c r="R126" s="7">
        <f t="shared" si="17"/>
        <v>-0.23919326000000002</v>
      </c>
      <c r="S126" s="7">
        <f t="shared" si="18"/>
        <v>-0.07919326</v>
      </c>
    </row>
    <row r="127" spans="1:19" ht="12.75">
      <c r="A127" s="36">
        <v>1255</v>
      </c>
      <c r="B127" s="7">
        <v>28.728401</v>
      </c>
      <c r="C127" s="7">
        <v>7</v>
      </c>
      <c r="D127" s="7">
        <v>0.20112157</v>
      </c>
      <c r="E127" s="9">
        <f t="shared" si="12"/>
        <v>28.52727943</v>
      </c>
      <c r="F127" s="9">
        <f t="shared" si="13"/>
        <v>28.929522570000003</v>
      </c>
      <c r="G127" s="7">
        <f t="shared" si="14"/>
        <v>0.060474315681476355</v>
      </c>
      <c r="H127" s="9">
        <f t="shared" si="10"/>
        <v>28.667926684318527</v>
      </c>
      <c r="I127" s="9">
        <f t="shared" si="11"/>
        <v>28.788875315681477</v>
      </c>
      <c r="K127" s="36">
        <v>1255</v>
      </c>
      <c r="L127" s="7">
        <v>-0.18161713</v>
      </c>
      <c r="M127" s="7">
        <v>7</v>
      </c>
      <c r="N127" s="7">
        <v>0.061005596</v>
      </c>
      <c r="O127" s="7">
        <f t="shared" si="15"/>
        <v>-0.24262272599999998</v>
      </c>
      <c r="P127" s="7">
        <f t="shared" si="16"/>
        <v>-0.12061153399999999</v>
      </c>
      <c r="Q127" s="7">
        <f t="shared" si="19"/>
        <v>0.09071147352221452</v>
      </c>
      <c r="R127" s="7">
        <f t="shared" si="17"/>
        <v>-0.2723286035222145</v>
      </c>
      <c r="S127" s="7">
        <f t="shared" si="18"/>
        <v>-0.09090565647778547</v>
      </c>
    </row>
    <row r="128" spans="1:19" ht="12.75">
      <c r="A128" s="36">
        <v>1265</v>
      </c>
      <c r="B128" s="7">
        <v>28.538738</v>
      </c>
      <c r="C128" s="7">
        <v>8</v>
      </c>
      <c r="D128" s="7">
        <v>0.1882403</v>
      </c>
      <c r="E128" s="9">
        <f t="shared" si="12"/>
        <v>28.3504977</v>
      </c>
      <c r="F128" s="9">
        <f t="shared" si="13"/>
        <v>28.7269783</v>
      </c>
      <c r="G128" s="7">
        <f t="shared" si="14"/>
        <v>0.056568542494923796</v>
      </c>
      <c r="H128" s="9">
        <f t="shared" si="10"/>
        <v>28.482169457505076</v>
      </c>
      <c r="I128" s="9">
        <f t="shared" si="11"/>
        <v>28.59530654249492</v>
      </c>
      <c r="K128" s="36">
        <v>1265</v>
      </c>
      <c r="L128" s="7">
        <v>-0.20998398</v>
      </c>
      <c r="M128" s="7">
        <v>8</v>
      </c>
      <c r="N128" s="7">
        <v>0.04875557</v>
      </c>
      <c r="O128" s="7">
        <f t="shared" si="15"/>
        <v>-0.25873955</v>
      </c>
      <c r="P128" s="7">
        <f t="shared" si="16"/>
        <v>-0.16122841</v>
      </c>
      <c r="Q128" s="7">
        <f t="shared" si="19"/>
        <v>0.0848528137423857</v>
      </c>
      <c r="R128" s="7">
        <f t="shared" si="17"/>
        <v>-0.2948367937423857</v>
      </c>
      <c r="S128" s="7">
        <f t="shared" si="18"/>
        <v>-0.12513116625761428</v>
      </c>
    </row>
    <row r="129" spans="1:19" ht="12.75">
      <c r="A129" s="36">
        <v>1275</v>
      </c>
      <c r="B129" s="7">
        <v>28.324384</v>
      </c>
      <c r="C129" s="7">
        <v>7</v>
      </c>
      <c r="D129" s="7">
        <v>0.10343752</v>
      </c>
      <c r="E129" s="9">
        <f t="shared" si="12"/>
        <v>28.22094648</v>
      </c>
      <c r="F129" s="9">
        <f t="shared" si="13"/>
        <v>28.42782152</v>
      </c>
      <c r="G129" s="7">
        <f t="shared" si="14"/>
        <v>0.060474315681476355</v>
      </c>
      <c r="H129" s="9">
        <f t="shared" si="10"/>
        <v>28.263909684318524</v>
      </c>
      <c r="I129" s="9">
        <f t="shared" si="11"/>
        <v>28.384858315681473</v>
      </c>
      <c r="K129" s="36">
        <v>1275</v>
      </c>
      <c r="L129" s="7">
        <v>-0.22838315</v>
      </c>
      <c r="M129" s="7">
        <v>7</v>
      </c>
      <c r="N129" s="7">
        <v>0.054129515</v>
      </c>
      <c r="O129" s="7">
        <f t="shared" si="15"/>
        <v>-0.282512665</v>
      </c>
      <c r="P129" s="7">
        <f t="shared" si="16"/>
        <v>-0.17425363500000002</v>
      </c>
      <c r="Q129" s="7">
        <f t="shared" si="19"/>
        <v>0.09071147352221452</v>
      </c>
      <c r="R129" s="7">
        <f t="shared" si="17"/>
        <v>-0.3190946235222145</v>
      </c>
      <c r="S129" s="7">
        <f t="shared" si="18"/>
        <v>-0.1376716764777855</v>
      </c>
    </row>
    <row r="130" spans="1:19" ht="12.75">
      <c r="A130" s="36">
        <v>1285</v>
      </c>
      <c r="B130" s="7">
        <v>28.288108</v>
      </c>
      <c r="C130" s="7">
        <v>8</v>
      </c>
      <c r="D130" s="7">
        <v>0.076796321</v>
      </c>
      <c r="E130" s="9">
        <f t="shared" si="12"/>
        <v>28.211311679</v>
      </c>
      <c r="F130" s="9">
        <f t="shared" si="13"/>
        <v>28.364904321</v>
      </c>
      <c r="G130" s="7">
        <f t="shared" si="14"/>
        <v>0.056568542494923796</v>
      </c>
      <c r="H130" s="9">
        <f t="shared" si="10"/>
        <v>28.23153945750508</v>
      </c>
      <c r="I130" s="9">
        <f t="shared" si="11"/>
        <v>28.344676542494923</v>
      </c>
      <c r="K130" s="36">
        <v>1285</v>
      </c>
      <c r="L130" s="7">
        <v>-0.27830473</v>
      </c>
      <c r="M130" s="7">
        <v>8</v>
      </c>
      <c r="N130" s="7">
        <v>0.032005019</v>
      </c>
      <c r="O130" s="7">
        <f t="shared" si="15"/>
        <v>-0.310309749</v>
      </c>
      <c r="P130" s="7">
        <f t="shared" si="16"/>
        <v>-0.246299711</v>
      </c>
      <c r="Q130" s="7">
        <f t="shared" si="19"/>
        <v>0.0848528137423857</v>
      </c>
      <c r="R130" s="7">
        <f t="shared" si="17"/>
        <v>-0.3631575437423857</v>
      </c>
      <c r="S130" s="7">
        <f t="shared" si="18"/>
        <v>-0.19345191625761432</v>
      </c>
    </row>
    <row r="131" spans="1:19" ht="12.75">
      <c r="A131" s="36">
        <v>1295</v>
      </c>
      <c r="B131" s="7">
        <v>28.291299</v>
      </c>
      <c r="C131" s="7">
        <v>9</v>
      </c>
      <c r="D131" s="7">
        <v>0.062172088</v>
      </c>
      <c r="E131" s="9">
        <f t="shared" si="12"/>
        <v>28.229126911999998</v>
      </c>
      <c r="F131" s="9">
        <f t="shared" si="13"/>
        <v>28.353471088</v>
      </c>
      <c r="G131" s="7">
        <f t="shared" si="14"/>
        <v>0.05333333333333334</v>
      </c>
      <c r="H131" s="9">
        <f t="shared" si="10"/>
        <v>28.237965666666664</v>
      </c>
      <c r="I131" s="9">
        <f t="shared" si="11"/>
        <v>28.344632333333333</v>
      </c>
      <c r="K131" s="36">
        <v>1295</v>
      </c>
      <c r="L131" s="7">
        <v>-0.25959863</v>
      </c>
      <c r="M131" s="7">
        <v>9</v>
      </c>
      <c r="N131" s="7">
        <v>0.026927788</v>
      </c>
      <c r="O131" s="7">
        <f t="shared" si="15"/>
        <v>-0.286526418</v>
      </c>
      <c r="P131" s="7">
        <f t="shared" si="16"/>
        <v>-0.232670842</v>
      </c>
      <c r="Q131" s="7">
        <f t="shared" si="19"/>
        <v>0.08</v>
      </c>
      <c r="R131" s="7">
        <f t="shared" si="17"/>
        <v>-0.33959863</v>
      </c>
      <c r="S131" s="7">
        <f t="shared" si="18"/>
        <v>-0.17959862999999998</v>
      </c>
    </row>
    <row r="132" spans="1:19" ht="12.75">
      <c r="A132" s="36">
        <v>1305</v>
      </c>
      <c r="B132" s="7">
        <v>28.31893</v>
      </c>
      <c r="C132" s="7">
        <v>9</v>
      </c>
      <c r="D132" s="7">
        <v>0.080422159</v>
      </c>
      <c r="E132" s="9">
        <f t="shared" si="12"/>
        <v>28.238507841</v>
      </c>
      <c r="F132" s="9">
        <f t="shared" si="13"/>
        <v>28.399352159000003</v>
      </c>
      <c r="G132" s="7">
        <f t="shared" si="14"/>
        <v>0.05333333333333334</v>
      </c>
      <c r="H132" s="9">
        <f aca="true" t="shared" si="20" ref="H132:H195">B132-G132</f>
        <v>28.265596666666667</v>
      </c>
      <c r="I132" s="9">
        <f aca="true" t="shared" si="21" ref="I132:I195">B132+G132</f>
        <v>28.372263333333336</v>
      </c>
      <c r="K132" s="36">
        <v>1305</v>
      </c>
      <c r="L132" s="7">
        <v>-0.24346763</v>
      </c>
      <c r="M132" s="7">
        <v>9</v>
      </c>
      <c r="N132" s="7">
        <v>0.029370843</v>
      </c>
      <c r="O132" s="7">
        <f t="shared" si="15"/>
        <v>-0.27283847299999997</v>
      </c>
      <c r="P132" s="7">
        <f t="shared" si="16"/>
        <v>-0.21409678699999998</v>
      </c>
      <c r="Q132" s="7">
        <f t="shared" si="19"/>
        <v>0.08</v>
      </c>
      <c r="R132" s="7">
        <f t="shared" si="17"/>
        <v>-0.32346763</v>
      </c>
      <c r="S132" s="7">
        <f t="shared" si="18"/>
        <v>-0.16346762999999997</v>
      </c>
    </row>
    <row r="133" spans="1:19" ht="12.75">
      <c r="A133" s="36">
        <v>1315</v>
      </c>
      <c r="B133" s="7">
        <v>28.327843</v>
      </c>
      <c r="C133" s="7">
        <v>9</v>
      </c>
      <c r="D133" s="7">
        <v>0.07994244</v>
      </c>
      <c r="E133" s="9">
        <f aca="true" t="shared" si="22" ref="E133:E196">B133-D133</f>
        <v>28.24790056</v>
      </c>
      <c r="F133" s="9">
        <f aca="true" t="shared" si="23" ref="F133:F196">B133+D133</f>
        <v>28.40778544</v>
      </c>
      <c r="G133" s="7">
        <f aca="true" t="shared" si="24" ref="G133:G196">0.16/SQRT(C133)</f>
        <v>0.05333333333333334</v>
      </c>
      <c r="H133" s="9">
        <f t="shared" si="20"/>
        <v>28.274509666666667</v>
      </c>
      <c r="I133" s="9">
        <f t="shared" si="21"/>
        <v>28.381176333333336</v>
      </c>
      <c r="K133" s="36">
        <v>1315</v>
      </c>
      <c r="L133" s="7">
        <v>-0.21724151</v>
      </c>
      <c r="M133" s="7">
        <v>9</v>
      </c>
      <c r="N133" s="7">
        <v>0.036100503</v>
      </c>
      <c r="O133" s="7">
        <f aca="true" t="shared" si="25" ref="O133:O196">L133-N133</f>
        <v>-0.253342013</v>
      </c>
      <c r="P133" s="7">
        <f aca="true" t="shared" si="26" ref="P133:P196">L133+N133</f>
        <v>-0.181141007</v>
      </c>
      <c r="Q133" s="7">
        <f t="shared" si="19"/>
        <v>0.08</v>
      </c>
      <c r="R133" s="7">
        <f aca="true" t="shared" si="27" ref="R133:R196">L133-Q133</f>
        <v>-0.29724151</v>
      </c>
      <c r="S133" s="7">
        <f aca="true" t="shared" si="28" ref="S133:S196">L133+Q133</f>
        <v>-0.13724151</v>
      </c>
    </row>
    <row r="134" spans="1:19" ht="12.75">
      <c r="A134" s="36">
        <v>1325</v>
      </c>
      <c r="B134" s="7">
        <v>28.26305</v>
      </c>
      <c r="C134" s="7">
        <v>10</v>
      </c>
      <c r="D134" s="7">
        <v>0.089305773</v>
      </c>
      <c r="E134" s="9">
        <f t="shared" si="22"/>
        <v>28.173744227</v>
      </c>
      <c r="F134" s="9">
        <f t="shared" si="23"/>
        <v>28.352355773</v>
      </c>
      <c r="G134" s="7">
        <f t="shared" si="24"/>
        <v>0.05059644256269407</v>
      </c>
      <c r="H134" s="9">
        <f t="shared" si="20"/>
        <v>28.212453557437307</v>
      </c>
      <c r="I134" s="9">
        <f t="shared" si="21"/>
        <v>28.313646442562693</v>
      </c>
      <c r="K134" s="36">
        <v>1325</v>
      </c>
      <c r="L134" s="7">
        <v>-0.2224293</v>
      </c>
      <c r="M134" s="7">
        <v>10</v>
      </c>
      <c r="N134" s="7">
        <v>0.040902572</v>
      </c>
      <c r="O134" s="7">
        <f t="shared" si="25"/>
        <v>-0.26333187199999997</v>
      </c>
      <c r="P134" s="7">
        <f t="shared" si="26"/>
        <v>-0.181526728</v>
      </c>
      <c r="Q134" s="7">
        <f aca="true" t="shared" si="29" ref="Q134:Q196">0.24/(SQRT(M134))</f>
        <v>0.0758946638440411</v>
      </c>
      <c r="R134" s="7">
        <f t="shared" si="27"/>
        <v>-0.2983239638440411</v>
      </c>
      <c r="S134" s="7">
        <f t="shared" si="28"/>
        <v>-0.1465346361559589</v>
      </c>
    </row>
    <row r="135" spans="1:19" ht="12.75">
      <c r="A135" s="36">
        <v>1335</v>
      </c>
      <c r="B135" s="7">
        <v>28.221079</v>
      </c>
      <c r="C135" s="7">
        <v>14</v>
      </c>
      <c r="D135" s="7">
        <v>0.097547715</v>
      </c>
      <c r="E135" s="9">
        <f t="shared" si="22"/>
        <v>28.123531285</v>
      </c>
      <c r="F135" s="9">
        <f t="shared" si="23"/>
        <v>28.318626715</v>
      </c>
      <c r="G135" s="7">
        <f t="shared" si="24"/>
        <v>0.042761798705987904</v>
      </c>
      <c r="H135" s="9">
        <f t="shared" si="20"/>
        <v>28.17831720129401</v>
      </c>
      <c r="I135" s="9">
        <f t="shared" si="21"/>
        <v>28.26384079870599</v>
      </c>
      <c r="K135" s="36">
        <v>1335</v>
      </c>
      <c r="L135" s="7">
        <v>-0.24547741</v>
      </c>
      <c r="M135" s="7">
        <v>14</v>
      </c>
      <c r="N135" s="7">
        <v>0.034774725</v>
      </c>
      <c r="O135" s="7">
        <f t="shared" si="25"/>
        <v>-0.280252135</v>
      </c>
      <c r="P135" s="7">
        <f t="shared" si="26"/>
        <v>-0.210702685</v>
      </c>
      <c r="Q135" s="7">
        <f t="shared" si="29"/>
        <v>0.06414269805898185</v>
      </c>
      <c r="R135" s="7">
        <f t="shared" si="27"/>
        <v>-0.3096201080589819</v>
      </c>
      <c r="S135" s="7">
        <f t="shared" si="28"/>
        <v>-0.18133471194101816</v>
      </c>
    </row>
    <row r="136" spans="1:19" ht="12.75">
      <c r="A136" s="36">
        <v>1345</v>
      </c>
      <c r="B136" s="7">
        <v>28.20607</v>
      </c>
      <c r="C136" s="7">
        <v>13</v>
      </c>
      <c r="D136" s="7">
        <v>0.10860989</v>
      </c>
      <c r="E136" s="9">
        <f t="shared" si="22"/>
        <v>28.09746011</v>
      </c>
      <c r="F136" s="9">
        <f t="shared" si="23"/>
        <v>28.31467989</v>
      </c>
      <c r="G136" s="7">
        <f t="shared" si="24"/>
        <v>0.044376015698018335</v>
      </c>
      <c r="H136" s="9">
        <f t="shared" si="20"/>
        <v>28.161693984301984</v>
      </c>
      <c r="I136" s="9">
        <f t="shared" si="21"/>
        <v>28.250446015698017</v>
      </c>
      <c r="K136" s="36">
        <v>1345</v>
      </c>
      <c r="L136" s="7">
        <v>-0.24943825</v>
      </c>
      <c r="M136" s="7">
        <v>13</v>
      </c>
      <c r="N136" s="7">
        <v>0.044013473</v>
      </c>
      <c r="O136" s="7">
        <f t="shared" si="25"/>
        <v>-0.293451723</v>
      </c>
      <c r="P136" s="7">
        <f t="shared" si="26"/>
        <v>-0.205424777</v>
      </c>
      <c r="Q136" s="7">
        <f t="shared" si="29"/>
        <v>0.06656402354702749</v>
      </c>
      <c r="R136" s="7">
        <f t="shared" si="27"/>
        <v>-0.3160022735470275</v>
      </c>
      <c r="S136" s="7">
        <f t="shared" si="28"/>
        <v>-0.18287422645297252</v>
      </c>
    </row>
    <row r="137" spans="1:19" ht="12.75">
      <c r="A137" s="36">
        <v>1355</v>
      </c>
      <c r="B137" s="7">
        <v>28.253911</v>
      </c>
      <c r="C137" s="7">
        <v>14</v>
      </c>
      <c r="D137" s="7">
        <v>0.11688419</v>
      </c>
      <c r="E137" s="9">
        <f t="shared" si="22"/>
        <v>28.13702681</v>
      </c>
      <c r="F137" s="9">
        <f t="shared" si="23"/>
        <v>28.37079519</v>
      </c>
      <c r="G137" s="7">
        <f t="shared" si="24"/>
        <v>0.042761798705987904</v>
      </c>
      <c r="H137" s="9">
        <f t="shared" si="20"/>
        <v>28.21114920129401</v>
      </c>
      <c r="I137" s="9">
        <f t="shared" si="21"/>
        <v>28.296672798705988</v>
      </c>
      <c r="K137" s="36">
        <v>1355</v>
      </c>
      <c r="L137" s="7">
        <v>-0.235615</v>
      </c>
      <c r="M137" s="7">
        <v>14</v>
      </c>
      <c r="N137" s="7">
        <v>0.042822335</v>
      </c>
      <c r="O137" s="7">
        <f t="shared" si="25"/>
        <v>-0.278437335</v>
      </c>
      <c r="P137" s="7">
        <f t="shared" si="26"/>
        <v>-0.19279266499999997</v>
      </c>
      <c r="Q137" s="7">
        <f t="shared" si="29"/>
        <v>0.06414269805898185</v>
      </c>
      <c r="R137" s="7">
        <f t="shared" si="27"/>
        <v>-0.29975769805898184</v>
      </c>
      <c r="S137" s="7">
        <f t="shared" si="28"/>
        <v>-0.17147230194101815</v>
      </c>
    </row>
    <row r="138" spans="1:19" ht="12.75">
      <c r="A138" s="36">
        <v>1365</v>
      </c>
      <c r="B138" s="7">
        <v>28.154532</v>
      </c>
      <c r="C138" s="7">
        <v>16</v>
      </c>
      <c r="D138" s="7">
        <v>0.11905393</v>
      </c>
      <c r="E138" s="9">
        <f t="shared" si="22"/>
        <v>28.03547807</v>
      </c>
      <c r="F138" s="9">
        <f t="shared" si="23"/>
        <v>28.27358593</v>
      </c>
      <c r="G138" s="7">
        <f t="shared" si="24"/>
        <v>0.04</v>
      </c>
      <c r="H138" s="9">
        <f t="shared" si="20"/>
        <v>28.114532</v>
      </c>
      <c r="I138" s="9">
        <f t="shared" si="21"/>
        <v>28.194532</v>
      </c>
      <c r="K138" s="36">
        <v>1365</v>
      </c>
      <c r="L138" s="7">
        <v>-0.27430924</v>
      </c>
      <c r="M138" s="7">
        <v>16</v>
      </c>
      <c r="N138" s="7">
        <v>0.040766661</v>
      </c>
      <c r="O138" s="7">
        <f t="shared" si="25"/>
        <v>-0.315075901</v>
      </c>
      <c r="P138" s="7">
        <f t="shared" si="26"/>
        <v>-0.233542579</v>
      </c>
      <c r="Q138" s="7">
        <f t="shared" si="29"/>
        <v>0.06</v>
      </c>
      <c r="R138" s="7">
        <f t="shared" si="27"/>
        <v>-0.33430924</v>
      </c>
      <c r="S138" s="7">
        <f t="shared" si="28"/>
        <v>-0.21430924</v>
      </c>
    </row>
    <row r="139" spans="1:19" ht="12.75">
      <c r="A139" s="36">
        <v>1375</v>
      </c>
      <c r="B139" s="7">
        <v>28.194391</v>
      </c>
      <c r="C139" s="7">
        <v>19</v>
      </c>
      <c r="D139" s="7">
        <v>0.1068436</v>
      </c>
      <c r="E139" s="9">
        <f t="shared" si="22"/>
        <v>28.0875474</v>
      </c>
      <c r="F139" s="9">
        <f t="shared" si="23"/>
        <v>28.3012346</v>
      </c>
      <c r="G139" s="7">
        <f t="shared" si="24"/>
        <v>0.03670651741928988</v>
      </c>
      <c r="H139" s="9">
        <f t="shared" si="20"/>
        <v>28.15768448258071</v>
      </c>
      <c r="I139" s="9">
        <f t="shared" si="21"/>
        <v>28.23109751741929</v>
      </c>
      <c r="K139" s="36">
        <v>1375</v>
      </c>
      <c r="L139" s="7">
        <v>-0.28923235</v>
      </c>
      <c r="M139" s="7">
        <v>19</v>
      </c>
      <c r="N139" s="7">
        <v>0.03249964</v>
      </c>
      <c r="O139" s="7">
        <f t="shared" si="25"/>
        <v>-0.32173199</v>
      </c>
      <c r="P139" s="7">
        <f t="shared" si="26"/>
        <v>-0.25673271000000003</v>
      </c>
      <c r="Q139" s="7">
        <f t="shared" si="29"/>
        <v>0.05505977612893482</v>
      </c>
      <c r="R139" s="7">
        <f t="shared" si="27"/>
        <v>-0.34429212612893484</v>
      </c>
      <c r="S139" s="7">
        <f t="shared" si="28"/>
        <v>-0.23417257387106521</v>
      </c>
    </row>
    <row r="140" spans="1:19" ht="12.75">
      <c r="A140" s="36">
        <v>1385</v>
      </c>
      <c r="B140" s="7">
        <v>28.185387</v>
      </c>
      <c r="C140" s="7">
        <v>15</v>
      </c>
      <c r="D140" s="7">
        <v>0.11829406</v>
      </c>
      <c r="E140" s="9">
        <f t="shared" si="22"/>
        <v>28.06709294</v>
      </c>
      <c r="F140" s="9">
        <f t="shared" si="23"/>
        <v>28.30368106</v>
      </c>
      <c r="G140" s="7">
        <f t="shared" si="24"/>
        <v>0.04131182235954578</v>
      </c>
      <c r="H140" s="9">
        <f t="shared" si="20"/>
        <v>28.144075177640453</v>
      </c>
      <c r="I140" s="9">
        <f t="shared" si="21"/>
        <v>28.226698822359545</v>
      </c>
      <c r="K140" s="36">
        <v>1385</v>
      </c>
      <c r="L140" s="7">
        <v>-0.30461943</v>
      </c>
      <c r="M140" s="7">
        <v>15</v>
      </c>
      <c r="N140" s="7">
        <v>0.038404675</v>
      </c>
      <c r="O140" s="7">
        <f t="shared" si="25"/>
        <v>-0.343024105</v>
      </c>
      <c r="P140" s="7">
        <f t="shared" si="26"/>
        <v>-0.266214755</v>
      </c>
      <c r="Q140" s="7">
        <f t="shared" si="29"/>
        <v>0.06196773353931866</v>
      </c>
      <c r="R140" s="7">
        <f t="shared" si="27"/>
        <v>-0.3665871635393187</v>
      </c>
      <c r="S140" s="7">
        <f t="shared" si="28"/>
        <v>-0.24265169646068135</v>
      </c>
    </row>
    <row r="141" spans="1:19" ht="12.75">
      <c r="A141" s="36">
        <v>1395</v>
      </c>
      <c r="B141" s="7">
        <v>28.210752</v>
      </c>
      <c r="C141" s="7">
        <v>18</v>
      </c>
      <c r="D141" s="7">
        <v>0.1170147</v>
      </c>
      <c r="E141" s="9">
        <f t="shared" si="22"/>
        <v>28.0937373</v>
      </c>
      <c r="F141" s="9">
        <f t="shared" si="23"/>
        <v>28.327766699999998</v>
      </c>
      <c r="G141" s="7">
        <f t="shared" si="24"/>
        <v>0.03771236166328254</v>
      </c>
      <c r="H141" s="9">
        <f t="shared" si="20"/>
        <v>28.173039638336718</v>
      </c>
      <c r="I141" s="9">
        <f t="shared" si="21"/>
        <v>28.24846436166328</v>
      </c>
      <c r="K141" s="36">
        <v>1395</v>
      </c>
      <c r="L141" s="7">
        <v>-0.33351163</v>
      </c>
      <c r="M141" s="7">
        <v>18</v>
      </c>
      <c r="N141" s="7">
        <v>0.042009762</v>
      </c>
      <c r="O141" s="7">
        <f t="shared" si="25"/>
        <v>-0.375521392</v>
      </c>
      <c r="P141" s="7">
        <f t="shared" si="26"/>
        <v>-0.291501868</v>
      </c>
      <c r="Q141" s="7">
        <f t="shared" si="29"/>
        <v>0.0565685424949238</v>
      </c>
      <c r="R141" s="7">
        <f t="shared" si="27"/>
        <v>-0.3900801724949238</v>
      </c>
      <c r="S141" s="7">
        <f t="shared" si="28"/>
        <v>-0.2769430875050762</v>
      </c>
    </row>
    <row r="142" spans="1:19" ht="12.75">
      <c r="A142" s="36">
        <v>1405</v>
      </c>
      <c r="B142" s="7">
        <v>28.161874</v>
      </c>
      <c r="C142" s="7">
        <v>20</v>
      </c>
      <c r="D142" s="7">
        <v>0.12300448</v>
      </c>
      <c r="E142" s="9">
        <f t="shared" si="22"/>
        <v>28.038869520000002</v>
      </c>
      <c r="F142" s="9">
        <f t="shared" si="23"/>
        <v>28.28487848</v>
      </c>
      <c r="G142" s="7">
        <f t="shared" si="24"/>
        <v>0.03577708763999663</v>
      </c>
      <c r="H142" s="9">
        <f t="shared" si="20"/>
        <v>28.126096912360005</v>
      </c>
      <c r="I142" s="9">
        <f t="shared" si="21"/>
        <v>28.197651087639997</v>
      </c>
      <c r="K142" s="36">
        <v>1405</v>
      </c>
      <c r="L142" s="7">
        <v>-0.35346475</v>
      </c>
      <c r="M142" s="7">
        <v>20</v>
      </c>
      <c r="N142" s="7">
        <v>0.039836659</v>
      </c>
      <c r="O142" s="7">
        <f t="shared" si="25"/>
        <v>-0.393301409</v>
      </c>
      <c r="P142" s="7">
        <f t="shared" si="26"/>
        <v>-0.313628091</v>
      </c>
      <c r="Q142" s="7">
        <f t="shared" si="29"/>
        <v>0.05366563145999495</v>
      </c>
      <c r="R142" s="7">
        <f t="shared" si="27"/>
        <v>-0.4071303814599949</v>
      </c>
      <c r="S142" s="7">
        <f t="shared" si="28"/>
        <v>-0.29979911854000507</v>
      </c>
    </row>
    <row r="143" spans="1:19" ht="12.75">
      <c r="A143" s="36">
        <v>1415</v>
      </c>
      <c r="B143" s="7">
        <v>28.232394</v>
      </c>
      <c r="C143" s="7">
        <v>17</v>
      </c>
      <c r="D143" s="7">
        <v>0.13386272</v>
      </c>
      <c r="E143" s="9">
        <f t="shared" si="22"/>
        <v>28.09853128</v>
      </c>
      <c r="F143" s="9">
        <f t="shared" si="23"/>
        <v>28.36625672</v>
      </c>
      <c r="G143" s="7">
        <f t="shared" si="24"/>
        <v>0.03880570000581328</v>
      </c>
      <c r="H143" s="9">
        <f t="shared" si="20"/>
        <v>28.193588299994186</v>
      </c>
      <c r="I143" s="9">
        <f t="shared" si="21"/>
        <v>28.271199700005813</v>
      </c>
      <c r="K143" s="36">
        <v>1415</v>
      </c>
      <c r="L143" s="7">
        <v>-0.3737286</v>
      </c>
      <c r="M143" s="7">
        <v>17</v>
      </c>
      <c r="N143" s="7">
        <v>0.045182113</v>
      </c>
      <c r="O143" s="7">
        <f t="shared" si="25"/>
        <v>-0.41891071300000005</v>
      </c>
      <c r="P143" s="7">
        <f t="shared" si="26"/>
        <v>-0.328546487</v>
      </c>
      <c r="Q143" s="7">
        <f t="shared" si="29"/>
        <v>0.05820855000871991</v>
      </c>
      <c r="R143" s="7">
        <f t="shared" si="27"/>
        <v>-0.4319371500087199</v>
      </c>
      <c r="S143" s="7">
        <f t="shared" si="28"/>
        <v>-0.31552004999128014</v>
      </c>
    </row>
    <row r="144" spans="1:19" ht="12.75">
      <c r="A144" s="36">
        <v>1425</v>
      </c>
      <c r="B144" s="7">
        <v>28.117624</v>
      </c>
      <c r="C144" s="7">
        <v>16</v>
      </c>
      <c r="D144" s="7">
        <v>0.15318564</v>
      </c>
      <c r="E144" s="9">
        <f t="shared" si="22"/>
        <v>27.96443836</v>
      </c>
      <c r="F144" s="9">
        <f t="shared" si="23"/>
        <v>28.27080964</v>
      </c>
      <c r="G144" s="7">
        <f t="shared" si="24"/>
        <v>0.04</v>
      </c>
      <c r="H144" s="9">
        <f t="shared" si="20"/>
        <v>28.077624</v>
      </c>
      <c r="I144" s="9">
        <f t="shared" si="21"/>
        <v>28.157624</v>
      </c>
      <c r="K144" s="36">
        <v>1425</v>
      </c>
      <c r="L144" s="7">
        <v>-0.36289724</v>
      </c>
      <c r="M144" s="7">
        <v>16</v>
      </c>
      <c r="N144" s="7">
        <v>0.050876902</v>
      </c>
      <c r="O144" s="7">
        <f t="shared" si="25"/>
        <v>-0.413774142</v>
      </c>
      <c r="P144" s="7">
        <f t="shared" si="26"/>
        <v>-0.312020338</v>
      </c>
      <c r="Q144" s="7">
        <f t="shared" si="29"/>
        <v>0.06</v>
      </c>
      <c r="R144" s="7">
        <f t="shared" si="27"/>
        <v>-0.42289724</v>
      </c>
      <c r="S144" s="7">
        <f t="shared" si="28"/>
        <v>-0.30289724</v>
      </c>
    </row>
    <row r="145" spans="1:19" ht="12.75">
      <c r="A145" s="36">
        <v>1435</v>
      </c>
      <c r="B145" s="7">
        <v>28.162353</v>
      </c>
      <c r="C145" s="7">
        <v>15</v>
      </c>
      <c r="D145" s="7">
        <v>0.16966055</v>
      </c>
      <c r="E145" s="9">
        <f t="shared" si="22"/>
        <v>27.99269245</v>
      </c>
      <c r="F145" s="9">
        <f t="shared" si="23"/>
        <v>28.33201355</v>
      </c>
      <c r="G145" s="7">
        <f t="shared" si="24"/>
        <v>0.04131182235954578</v>
      </c>
      <c r="H145" s="9">
        <f t="shared" si="20"/>
        <v>28.121041177640453</v>
      </c>
      <c r="I145" s="9">
        <f t="shared" si="21"/>
        <v>28.203664822359546</v>
      </c>
      <c r="K145" s="36">
        <v>1435</v>
      </c>
      <c r="L145" s="7">
        <v>-0.34381521</v>
      </c>
      <c r="M145" s="7">
        <v>15</v>
      </c>
      <c r="N145" s="7">
        <v>0.054641873</v>
      </c>
      <c r="O145" s="7">
        <f t="shared" si="25"/>
        <v>-0.398457083</v>
      </c>
      <c r="P145" s="7">
        <f t="shared" si="26"/>
        <v>-0.289173337</v>
      </c>
      <c r="Q145" s="7">
        <f t="shared" si="29"/>
        <v>0.06196773353931866</v>
      </c>
      <c r="R145" s="7">
        <f t="shared" si="27"/>
        <v>-0.40578294353931865</v>
      </c>
      <c r="S145" s="7">
        <f t="shared" si="28"/>
        <v>-0.2818474764606813</v>
      </c>
    </row>
    <row r="146" spans="1:19" ht="12.75">
      <c r="A146" s="36">
        <v>1445</v>
      </c>
      <c r="B146" s="7">
        <v>28.115287</v>
      </c>
      <c r="C146" s="7">
        <v>11</v>
      </c>
      <c r="D146" s="7">
        <v>0.20554857</v>
      </c>
      <c r="E146" s="9">
        <f t="shared" si="22"/>
        <v>27.909738429999997</v>
      </c>
      <c r="F146" s="9">
        <f t="shared" si="23"/>
        <v>28.32083557</v>
      </c>
      <c r="G146" s="7">
        <f t="shared" si="24"/>
        <v>0.04824181513244218</v>
      </c>
      <c r="H146" s="9">
        <f t="shared" si="20"/>
        <v>28.067045184867556</v>
      </c>
      <c r="I146" s="9">
        <f t="shared" si="21"/>
        <v>28.16352881513244</v>
      </c>
      <c r="K146" s="36">
        <v>1445</v>
      </c>
      <c r="L146" s="7">
        <v>-0.33927618</v>
      </c>
      <c r="M146" s="7">
        <v>11</v>
      </c>
      <c r="N146" s="7">
        <v>0.059891913</v>
      </c>
      <c r="O146" s="7">
        <f t="shared" si="25"/>
        <v>-0.399168093</v>
      </c>
      <c r="P146" s="7">
        <f t="shared" si="26"/>
        <v>-0.27938426699999996</v>
      </c>
      <c r="Q146" s="7">
        <f t="shared" si="29"/>
        <v>0.07236272269866327</v>
      </c>
      <c r="R146" s="7">
        <f t="shared" si="27"/>
        <v>-0.41163890269866327</v>
      </c>
      <c r="S146" s="7">
        <f t="shared" si="28"/>
        <v>-0.2669134573013367</v>
      </c>
    </row>
    <row r="147" spans="1:19" ht="12.75">
      <c r="A147" s="36">
        <v>1455</v>
      </c>
      <c r="B147" s="7">
        <v>28.132117</v>
      </c>
      <c r="C147" s="7">
        <v>10</v>
      </c>
      <c r="D147" s="7">
        <v>0.16253341</v>
      </c>
      <c r="E147" s="9">
        <f t="shared" si="22"/>
        <v>27.96958359</v>
      </c>
      <c r="F147" s="9">
        <f t="shared" si="23"/>
        <v>28.294650410000003</v>
      </c>
      <c r="G147" s="7">
        <f t="shared" si="24"/>
        <v>0.05059644256269407</v>
      </c>
      <c r="H147" s="9">
        <f t="shared" si="20"/>
        <v>28.081520557437308</v>
      </c>
      <c r="I147" s="9">
        <f t="shared" si="21"/>
        <v>28.182713442562694</v>
      </c>
      <c r="K147" s="36">
        <v>1455</v>
      </c>
      <c r="L147" s="7">
        <v>-0.3160757</v>
      </c>
      <c r="M147" s="7">
        <v>10</v>
      </c>
      <c r="N147" s="7">
        <v>0.056218093</v>
      </c>
      <c r="O147" s="7">
        <f t="shared" si="25"/>
        <v>-0.372293793</v>
      </c>
      <c r="P147" s="7">
        <f t="shared" si="26"/>
        <v>-0.25985760700000005</v>
      </c>
      <c r="Q147" s="7">
        <f t="shared" si="29"/>
        <v>0.0758946638440411</v>
      </c>
      <c r="R147" s="7">
        <f t="shared" si="27"/>
        <v>-0.3919703638440411</v>
      </c>
      <c r="S147" s="7">
        <f t="shared" si="28"/>
        <v>-0.24018103615595893</v>
      </c>
    </row>
    <row r="148" spans="1:19" ht="12.75">
      <c r="A148" s="36">
        <v>1465</v>
      </c>
      <c r="B148" s="7">
        <v>28.137757</v>
      </c>
      <c r="C148" s="7">
        <v>14</v>
      </c>
      <c r="D148" s="7">
        <v>0.1368572</v>
      </c>
      <c r="E148" s="9">
        <f t="shared" si="22"/>
        <v>28.0008998</v>
      </c>
      <c r="F148" s="9">
        <f t="shared" si="23"/>
        <v>28.274614200000002</v>
      </c>
      <c r="G148" s="7">
        <f t="shared" si="24"/>
        <v>0.042761798705987904</v>
      </c>
      <c r="H148" s="9">
        <f t="shared" si="20"/>
        <v>28.09499520129401</v>
      </c>
      <c r="I148" s="9">
        <f t="shared" si="21"/>
        <v>28.18051879870599</v>
      </c>
      <c r="K148" s="36">
        <v>1465</v>
      </c>
      <c r="L148" s="7">
        <v>-0.31282944</v>
      </c>
      <c r="M148" s="7">
        <v>14</v>
      </c>
      <c r="N148" s="7">
        <v>0.043188686</v>
      </c>
      <c r="O148" s="7">
        <f t="shared" si="25"/>
        <v>-0.356018126</v>
      </c>
      <c r="P148" s="7">
        <f t="shared" si="26"/>
        <v>-0.26964075400000004</v>
      </c>
      <c r="Q148" s="7">
        <f t="shared" si="29"/>
        <v>0.06414269805898185</v>
      </c>
      <c r="R148" s="7">
        <f t="shared" si="27"/>
        <v>-0.3769721380589819</v>
      </c>
      <c r="S148" s="7">
        <f t="shared" si="28"/>
        <v>-0.24868674194101817</v>
      </c>
    </row>
    <row r="149" spans="1:19" ht="12.75">
      <c r="A149" s="36">
        <v>1475</v>
      </c>
      <c r="B149" s="7">
        <v>28.280411</v>
      </c>
      <c r="C149" s="7">
        <v>11</v>
      </c>
      <c r="D149" s="7">
        <v>0.13206937</v>
      </c>
      <c r="E149" s="9">
        <f t="shared" si="22"/>
        <v>28.14834163</v>
      </c>
      <c r="F149" s="9">
        <f t="shared" si="23"/>
        <v>28.41248037</v>
      </c>
      <c r="G149" s="7">
        <f t="shared" si="24"/>
        <v>0.04824181513244218</v>
      </c>
      <c r="H149" s="9">
        <f t="shared" si="20"/>
        <v>28.23216918486756</v>
      </c>
      <c r="I149" s="9">
        <f t="shared" si="21"/>
        <v>28.328652815132443</v>
      </c>
      <c r="K149" s="36">
        <v>1475</v>
      </c>
      <c r="L149" s="7">
        <v>-0.35184251</v>
      </c>
      <c r="M149" s="7">
        <v>11</v>
      </c>
      <c r="N149" s="7">
        <v>0.055925195</v>
      </c>
      <c r="O149" s="7">
        <f t="shared" si="25"/>
        <v>-0.407767705</v>
      </c>
      <c r="P149" s="7">
        <f t="shared" si="26"/>
        <v>-0.295917315</v>
      </c>
      <c r="Q149" s="7">
        <f t="shared" si="29"/>
        <v>0.07236272269866327</v>
      </c>
      <c r="R149" s="7">
        <f t="shared" si="27"/>
        <v>-0.4242052326986633</v>
      </c>
      <c r="S149" s="7">
        <f t="shared" si="28"/>
        <v>-0.2794797873013367</v>
      </c>
    </row>
    <row r="150" spans="1:19" ht="12.75">
      <c r="A150" s="36">
        <v>1485</v>
      </c>
      <c r="B150" s="7">
        <v>28.152607</v>
      </c>
      <c r="C150" s="7">
        <v>15</v>
      </c>
      <c r="D150" s="7">
        <v>0.12233011</v>
      </c>
      <c r="E150" s="9">
        <f t="shared" si="22"/>
        <v>28.03027689</v>
      </c>
      <c r="F150" s="9">
        <f t="shared" si="23"/>
        <v>28.27493711</v>
      </c>
      <c r="G150" s="7">
        <f t="shared" si="24"/>
        <v>0.04131182235954578</v>
      </c>
      <c r="H150" s="9">
        <f t="shared" si="20"/>
        <v>28.111295177640454</v>
      </c>
      <c r="I150" s="9">
        <f t="shared" si="21"/>
        <v>28.193918822359546</v>
      </c>
      <c r="K150" s="36">
        <v>1485</v>
      </c>
      <c r="L150" s="7">
        <v>-0.40187119</v>
      </c>
      <c r="M150" s="7">
        <v>15</v>
      </c>
      <c r="N150" s="7">
        <v>0.044159681</v>
      </c>
      <c r="O150" s="7">
        <f t="shared" si="25"/>
        <v>-0.446030871</v>
      </c>
      <c r="P150" s="7">
        <f t="shared" si="26"/>
        <v>-0.357711509</v>
      </c>
      <c r="Q150" s="7">
        <f t="shared" si="29"/>
        <v>0.06196773353931866</v>
      </c>
      <c r="R150" s="7">
        <f t="shared" si="27"/>
        <v>-0.46383892353931866</v>
      </c>
      <c r="S150" s="7">
        <f t="shared" si="28"/>
        <v>-0.3399034564606813</v>
      </c>
    </row>
    <row r="151" spans="1:19" ht="12.75">
      <c r="A151" s="36">
        <v>1495</v>
      </c>
      <c r="B151" s="7">
        <v>28.153675</v>
      </c>
      <c r="C151" s="7">
        <v>17</v>
      </c>
      <c r="D151" s="7">
        <v>0.1236874</v>
      </c>
      <c r="E151" s="9">
        <f t="shared" si="22"/>
        <v>28.0299876</v>
      </c>
      <c r="F151" s="9">
        <f t="shared" si="23"/>
        <v>28.2773624</v>
      </c>
      <c r="G151" s="7">
        <f t="shared" si="24"/>
        <v>0.03880570000581328</v>
      </c>
      <c r="H151" s="9">
        <f t="shared" si="20"/>
        <v>28.114869299994186</v>
      </c>
      <c r="I151" s="9">
        <f t="shared" si="21"/>
        <v>28.192480700005813</v>
      </c>
      <c r="K151" s="36">
        <v>1495</v>
      </c>
      <c r="L151" s="7">
        <v>-0.42725314</v>
      </c>
      <c r="M151" s="7">
        <v>17</v>
      </c>
      <c r="N151" s="7">
        <v>0.048326385</v>
      </c>
      <c r="O151" s="7">
        <f t="shared" si="25"/>
        <v>-0.475579525</v>
      </c>
      <c r="P151" s="7">
        <f t="shared" si="26"/>
        <v>-0.37892675499999995</v>
      </c>
      <c r="Q151" s="7">
        <f t="shared" si="29"/>
        <v>0.05820855000871991</v>
      </c>
      <c r="R151" s="7">
        <f t="shared" si="27"/>
        <v>-0.48546169000871986</v>
      </c>
      <c r="S151" s="7">
        <f t="shared" si="28"/>
        <v>-0.3690445899912801</v>
      </c>
    </row>
    <row r="152" spans="1:19" ht="12.75">
      <c r="A152" s="36">
        <v>1505</v>
      </c>
      <c r="B152" s="7">
        <v>28.09551</v>
      </c>
      <c r="C152" s="7">
        <v>17</v>
      </c>
      <c r="D152" s="7">
        <v>0.12363726</v>
      </c>
      <c r="E152" s="9">
        <f t="shared" si="22"/>
        <v>27.971872740000002</v>
      </c>
      <c r="F152" s="9">
        <f t="shared" si="23"/>
        <v>28.21914726</v>
      </c>
      <c r="G152" s="7">
        <f t="shared" si="24"/>
        <v>0.03880570000581328</v>
      </c>
      <c r="H152" s="9">
        <f t="shared" si="20"/>
        <v>28.056704299994188</v>
      </c>
      <c r="I152" s="9">
        <f t="shared" si="21"/>
        <v>28.134315700005814</v>
      </c>
      <c r="K152" s="36">
        <v>1505</v>
      </c>
      <c r="L152" s="7">
        <v>-0.48208025</v>
      </c>
      <c r="M152" s="7">
        <v>17</v>
      </c>
      <c r="N152" s="7">
        <v>0.045042971</v>
      </c>
      <c r="O152" s="7">
        <f t="shared" si="25"/>
        <v>-0.527123221</v>
      </c>
      <c r="P152" s="7">
        <f t="shared" si="26"/>
        <v>-0.437037279</v>
      </c>
      <c r="Q152" s="7">
        <f t="shared" si="29"/>
        <v>0.05820855000871991</v>
      </c>
      <c r="R152" s="7">
        <f t="shared" si="27"/>
        <v>-0.5402888000087199</v>
      </c>
      <c r="S152" s="7">
        <f t="shared" si="28"/>
        <v>-0.42387169999128005</v>
      </c>
    </row>
    <row r="153" spans="1:19" ht="12.75">
      <c r="A153" s="36">
        <v>1515</v>
      </c>
      <c r="B153" s="7">
        <v>27.989749</v>
      </c>
      <c r="C153" s="7">
        <v>15</v>
      </c>
      <c r="D153" s="7">
        <v>0.13367694</v>
      </c>
      <c r="E153" s="9">
        <f t="shared" si="22"/>
        <v>27.85607206</v>
      </c>
      <c r="F153" s="9">
        <f t="shared" si="23"/>
        <v>28.12342594</v>
      </c>
      <c r="G153" s="7">
        <f t="shared" si="24"/>
        <v>0.04131182235954578</v>
      </c>
      <c r="H153" s="9">
        <f t="shared" si="20"/>
        <v>27.948437177640454</v>
      </c>
      <c r="I153" s="9">
        <f t="shared" si="21"/>
        <v>28.031060822359546</v>
      </c>
      <c r="K153" s="36">
        <v>1515</v>
      </c>
      <c r="L153" s="7">
        <v>-0.52863549</v>
      </c>
      <c r="M153" s="7">
        <v>14</v>
      </c>
      <c r="N153" s="7">
        <v>0.044261783</v>
      </c>
      <c r="O153" s="7">
        <f t="shared" si="25"/>
        <v>-0.5728972729999999</v>
      </c>
      <c r="P153" s="7">
        <f t="shared" si="26"/>
        <v>-0.484373707</v>
      </c>
      <c r="Q153" s="7">
        <f t="shared" si="29"/>
        <v>0.06414269805898185</v>
      </c>
      <c r="R153" s="7">
        <f t="shared" si="27"/>
        <v>-0.5927781880589819</v>
      </c>
      <c r="S153" s="7">
        <f t="shared" si="28"/>
        <v>-0.4644927919410181</v>
      </c>
    </row>
    <row r="154" spans="1:19" ht="12.75">
      <c r="A154" s="36">
        <v>1525</v>
      </c>
      <c r="B154" s="7">
        <v>27.918865</v>
      </c>
      <c r="C154" s="7">
        <v>17</v>
      </c>
      <c r="D154" s="7">
        <v>0.12052841</v>
      </c>
      <c r="E154" s="9">
        <f t="shared" si="22"/>
        <v>27.79833659</v>
      </c>
      <c r="F154" s="9">
        <f t="shared" si="23"/>
        <v>28.03939341</v>
      </c>
      <c r="G154" s="7">
        <f t="shared" si="24"/>
        <v>0.03880570000581328</v>
      </c>
      <c r="H154" s="9">
        <f t="shared" si="20"/>
        <v>27.880059299994187</v>
      </c>
      <c r="I154" s="9">
        <f t="shared" si="21"/>
        <v>27.957670700005814</v>
      </c>
      <c r="K154" s="36">
        <v>1525</v>
      </c>
      <c r="L154" s="7">
        <v>-0.49796287</v>
      </c>
      <c r="M154" s="7">
        <v>16</v>
      </c>
      <c r="N154" s="7">
        <v>0.041500394</v>
      </c>
      <c r="O154" s="7">
        <f t="shared" si="25"/>
        <v>-0.539463264</v>
      </c>
      <c r="P154" s="7">
        <f t="shared" si="26"/>
        <v>-0.456462476</v>
      </c>
      <c r="Q154" s="7">
        <f t="shared" si="29"/>
        <v>0.06</v>
      </c>
      <c r="R154" s="7">
        <f t="shared" si="27"/>
        <v>-0.55796287</v>
      </c>
      <c r="S154" s="7">
        <f t="shared" si="28"/>
        <v>-0.43796287</v>
      </c>
    </row>
    <row r="155" spans="1:19" ht="12.75">
      <c r="A155" s="36">
        <v>1535</v>
      </c>
      <c r="B155" s="7">
        <v>27.938163</v>
      </c>
      <c r="C155" s="7">
        <v>15</v>
      </c>
      <c r="D155" s="7">
        <v>0.11417896</v>
      </c>
      <c r="E155" s="9">
        <f t="shared" si="22"/>
        <v>27.82398404</v>
      </c>
      <c r="F155" s="9">
        <f t="shared" si="23"/>
        <v>28.05234196</v>
      </c>
      <c r="G155" s="7">
        <f t="shared" si="24"/>
        <v>0.04131182235954578</v>
      </c>
      <c r="H155" s="9">
        <f t="shared" si="20"/>
        <v>27.896851177640453</v>
      </c>
      <c r="I155" s="9">
        <f t="shared" si="21"/>
        <v>27.979474822359546</v>
      </c>
      <c r="K155" s="36">
        <v>1535</v>
      </c>
      <c r="L155" s="7">
        <v>-0.45511084</v>
      </c>
      <c r="M155" s="7">
        <v>14</v>
      </c>
      <c r="N155" s="7">
        <v>0.053274524</v>
      </c>
      <c r="O155" s="7">
        <f t="shared" si="25"/>
        <v>-0.508385364</v>
      </c>
      <c r="P155" s="7">
        <f t="shared" si="26"/>
        <v>-0.401836316</v>
      </c>
      <c r="Q155" s="7">
        <f t="shared" si="29"/>
        <v>0.06414269805898185</v>
      </c>
      <c r="R155" s="7">
        <f t="shared" si="27"/>
        <v>-0.5192535380589819</v>
      </c>
      <c r="S155" s="7">
        <f t="shared" si="28"/>
        <v>-0.39096814194101814</v>
      </c>
    </row>
    <row r="156" spans="1:19" ht="12.75">
      <c r="A156" s="36">
        <v>1545</v>
      </c>
      <c r="B156" s="7">
        <v>27.903324</v>
      </c>
      <c r="C156" s="7">
        <v>16</v>
      </c>
      <c r="D156" s="7">
        <v>0.093099776</v>
      </c>
      <c r="E156" s="9">
        <f t="shared" si="22"/>
        <v>27.810224224000002</v>
      </c>
      <c r="F156" s="9">
        <f t="shared" si="23"/>
        <v>27.996423776</v>
      </c>
      <c r="G156" s="7">
        <f t="shared" si="24"/>
        <v>0.04</v>
      </c>
      <c r="H156" s="9">
        <f t="shared" si="20"/>
        <v>27.863324000000002</v>
      </c>
      <c r="I156" s="9">
        <f t="shared" si="21"/>
        <v>27.943324</v>
      </c>
      <c r="K156" s="36">
        <v>1545</v>
      </c>
      <c r="L156" s="7">
        <v>-0.44032628</v>
      </c>
      <c r="M156" s="7">
        <v>15</v>
      </c>
      <c r="N156" s="7">
        <v>0.040429507</v>
      </c>
      <c r="O156" s="7">
        <f t="shared" si="25"/>
        <v>-0.480755787</v>
      </c>
      <c r="P156" s="7">
        <f t="shared" si="26"/>
        <v>-0.39989677300000004</v>
      </c>
      <c r="Q156" s="7">
        <f t="shared" si="29"/>
        <v>0.06196773353931866</v>
      </c>
      <c r="R156" s="7">
        <f t="shared" si="27"/>
        <v>-0.5022940135393187</v>
      </c>
      <c r="S156" s="7">
        <f t="shared" si="28"/>
        <v>-0.37835854646068134</v>
      </c>
    </row>
    <row r="157" spans="1:19" ht="12.75">
      <c r="A157" s="36">
        <v>1555</v>
      </c>
      <c r="B157" s="7">
        <v>27.822119</v>
      </c>
      <c r="C157" s="7">
        <v>15</v>
      </c>
      <c r="D157" s="7">
        <v>0.091320796</v>
      </c>
      <c r="E157" s="9">
        <f t="shared" si="22"/>
        <v>27.730798204</v>
      </c>
      <c r="F157" s="9">
        <f t="shared" si="23"/>
        <v>27.913439796000002</v>
      </c>
      <c r="G157" s="7">
        <f t="shared" si="24"/>
        <v>0.04131182235954578</v>
      </c>
      <c r="H157" s="9">
        <f t="shared" si="20"/>
        <v>27.780807177640455</v>
      </c>
      <c r="I157" s="9">
        <f t="shared" si="21"/>
        <v>27.863430822359547</v>
      </c>
      <c r="K157" s="36">
        <v>1555</v>
      </c>
      <c r="L157" s="7">
        <v>-0.4250341</v>
      </c>
      <c r="M157" s="7">
        <v>14</v>
      </c>
      <c r="N157" s="7">
        <v>0.035510489</v>
      </c>
      <c r="O157" s="7">
        <f t="shared" si="25"/>
        <v>-0.460544589</v>
      </c>
      <c r="P157" s="7">
        <f t="shared" si="26"/>
        <v>-0.38952361100000005</v>
      </c>
      <c r="Q157" s="7">
        <f t="shared" si="29"/>
        <v>0.06414269805898185</v>
      </c>
      <c r="R157" s="7">
        <f t="shared" si="27"/>
        <v>-0.48917679805898184</v>
      </c>
      <c r="S157" s="7">
        <f t="shared" si="28"/>
        <v>-0.3608914019410182</v>
      </c>
    </row>
    <row r="158" spans="1:19" ht="12.75">
      <c r="A158" s="36">
        <v>1565</v>
      </c>
      <c r="B158" s="7">
        <v>27.895625</v>
      </c>
      <c r="C158" s="7">
        <v>15</v>
      </c>
      <c r="D158" s="7">
        <v>0.092386262</v>
      </c>
      <c r="E158" s="9">
        <f t="shared" si="22"/>
        <v>27.803238737999997</v>
      </c>
      <c r="F158" s="9">
        <f t="shared" si="23"/>
        <v>27.988011262</v>
      </c>
      <c r="G158" s="7">
        <f t="shared" si="24"/>
        <v>0.04131182235954578</v>
      </c>
      <c r="H158" s="9">
        <f t="shared" si="20"/>
        <v>27.854313177640453</v>
      </c>
      <c r="I158" s="9">
        <f t="shared" si="21"/>
        <v>27.936936822359545</v>
      </c>
      <c r="K158" s="36">
        <v>1565</v>
      </c>
      <c r="L158" s="7">
        <v>-0.46575072</v>
      </c>
      <c r="M158" s="7">
        <v>15</v>
      </c>
      <c r="N158" s="7">
        <v>0.051660452</v>
      </c>
      <c r="O158" s="7">
        <f t="shared" si="25"/>
        <v>-0.517411172</v>
      </c>
      <c r="P158" s="7">
        <f t="shared" si="26"/>
        <v>-0.414090268</v>
      </c>
      <c r="Q158" s="7">
        <f t="shared" si="29"/>
        <v>0.06196773353931866</v>
      </c>
      <c r="R158" s="7">
        <f t="shared" si="27"/>
        <v>-0.5277184535393187</v>
      </c>
      <c r="S158" s="7">
        <f t="shared" si="28"/>
        <v>-0.40378298646068134</v>
      </c>
    </row>
    <row r="159" spans="1:19" ht="12.75">
      <c r="A159" s="36">
        <v>1575</v>
      </c>
      <c r="B159" s="7">
        <v>27.893928</v>
      </c>
      <c r="C159" s="7">
        <v>14</v>
      </c>
      <c r="D159" s="7">
        <v>0.099865877</v>
      </c>
      <c r="E159" s="9">
        <f t="shared" si="22"/>
        <v>27.794062123</v>
      </c>
      <c r="F159" s="9">
        <f t="shared" si="23"/>
        <v>27.993793876999998</v>
      </c>
      <c r="G159" s="7">
        <f t="shared" si="24"/>
        <v>0.042761798705987904</v>
      </c>
      <c r="H159" s="9">
        <f t="shared" si="20"/>
        <v>27.85116620129401</v>
      </c>
      <c r="I159" s="9">
        <f t="shared" si="21"/>
        <v>27.936689798705988</v>
      </c>
      <c r="K159" s="36">
        <v>1575</v>
      </c>
      <c r="L159" s="7">
        <v>-0.48839633</v>
      </c>
      <c r="M159" s="7">
        <v>14</v>
      </c>
      <c r="N159" s="7">
        <v>0.053749397</v>
      </c>
      <c r="O159" s="7">
        <f t="shared" si="25"/>
        <v>-0.542145727</v>
      </c>
      <c r="P159" s="7">
        <f t="shared" si="26"/>
        <v>-0.434646933</v>
      </c>
      <c r="Q159" s="7">
        <f t="shared" si="29"/>
        <v>0.06414269805898185</v>
      </c>
      <c r="R159" s="7">
        <f t="shared" si="27"/>
        <v>-0.5525390280589818</v>
      </c>
      <c r="S159" s="7">
        <f t="shared" si="28"/>
        <v>-0.42425363194101817</v>
      </c>
    </row>
    <row r="160" spans="1:19" ht="12.75">
      <c r="A160" s="36">
        <v>1585</v>
      </c>
      <c r="B160" s="7">
        <v>27.893366</v>
      </c>
      <c r="C160" s="7">
        <v>14</v>
      </c>
      <c r="D160" s="7">
        <v>0.11760715</v>
      </c>
      <c r="E160" s="9">
        <f t="shared" si="22"/>
        <v>27.77575885</v>
      </c>
      <c r="F160" s="9">
        <f t="shared" si="23"/>
        <v>28.01097315</v>
      </c>
      <c r="G160" s="7">
        <f t="shared" si="24"/>
        <v>0.042761798705987904</v>
      </c>
      <c r="H160" s="9">
        <f t="shared" si="20"/>
        <v>27.85060420129401</v>
      </c>
      <c r="I160" s="9">
        <f t="shared" si="21"/>
        <v>27.93612779870599</v>
      </c>
      <c r="K160" s="36">
        <v>1585</v>
      </c>
      <c r="L160" s="7">
        <v>-0.51834737</v>
      </c>
      <c r="M160" s="7">
        <v>14</v>
      </c>
      <c r="N160" s="7">
        <v>0.047679903</v>
      </c>
      <c r="O160" s="7">
        <f t="shared" si="25"/>
        <v>-0.566027273</v>
      </c>
      <c r="P160" s="7">
        <f t="shared" si="26"/>
        <v>-0.47066746699999995</v>
      </c>
      <c r="Q160" s="7">
        <f t="shared" si="29"/>
        <v>0.06414269805898185</v>
      </c>
      <c r="R160" s="7">
        <f t="shared" si="27"/>
        <v>-0.5824900680589818</v>
      </c>
      <c r="S160" s="7">
        <f t="shared" si="28"/>
        <v>-0.4542046719410181</v>
      </c>
    </row>
    <row r="161" spans="1:19" ht="12.75">
      <c r="A161" s="36">
        <v>1595</v>
      </c>
      <c r="B161" s="7">
        <v>28.043695</v>
      </c>
      <c r="C161" s="7">
        <v>14</v>
      </c>
      <c r="D161" s="7">
        <v>0.13414104</v>
      </c>
      <c r="E161" s="9">
        <f t="shared" si="22"/>
        <v>27.90955396</v>
      </c>
      <c r="F161" s="9">
        <f t="shared" si="23"/>
        <v>28.17783604</v>
      </c>
      <c r="G161" s="7">
        <f t="shared" si="24"/>
        <v>0.042761798705987904</v>
      </c>
      <c r="H161" s="9">
        <f t="shared" si="20"/>
        <v>28.00093320129401</v>
      </c>
      <c r="I161" s="9">
        <f t="shared" si="21"/>
        <v>28.08645679870599</v>
      </c>
      <c r="K161" s="36">
        <v>1595</v>
      </c>
      <c r="L161" s="7">
        <v>-0.46413927</v>
      </c>
      <c r="M161" s="7">
        <v>14</v>
      </c>
      <c r="N161" s="7">
        <v>0.053136487</v>
      </c>
      <c r="O161" s="7">
        <f t="shared" si="25"/>
        <v>-0.517275757</v>
      </c>
      <c r="P161" s="7">
        <f t="shared" si="26"/>
        <v>-0.411002783</v>
      </c>
      <c r="Q161" s="7">
        <f t="shared" si="29"/>
        <v>0.06414269805898185</v>
      </c>
      <c r="R161" s="7">
        <f t="shared" si="27"/>
        <v>-0.5282819680589819</v>
      </c>
      <c r="S161" s="7">
        <f t="shared" si="28"/>
        <v>-0.3999965719410181</v>
      </c>
    </row>
    <row r="162" spans="1:19" ht="12.75">
      <c r="A162" s="36">
        <v>1605</v>
      </c>
      <c r="B162" s="7">
        <v>28.091482</v>
      </c>
      <c r="C162" s="7">
        <v>15</v>
      </c>
      <c r="D162" s="7">
        <v>0.13037361</v>
      </c>
      <c r="E162" s="9">
        <f t="shared" si="22"/>
        <v>27.96110839</v>
      </c>
      <c r="F162" s="9">
        <f t="shared" si="23"/>
        <v>28.22185561</v>
      </c>
      <c r="G162" s="7">
        <f t="shared" si="24"/>
        <v>0.04131182235954578</v>
      </c>
      <c r="H162" s="9">
        <f t="shared" si="20"/>
        <v>28.050170177640453</v>
      </c>
      <c r="I162" s="9">
        <f t="shared" si="21"/>
        <v>28.132793822359545</v>
      </c>
      <c r="K162" s="36">
        <v>1605</v>
      </c>
      <c r="L162" s="7">
        <v>-0.45900838</v>
      </c>
      <c r="M162" s="7">
        <v>15</v>
      </c>
      <c r="N162" s="7">
        <v>0.054901822</v>
      </c>
      <c r="O162" s="7">
        <f t="shared" si="25"/>
        <v>-0.513910202</v>
      </c>
      <c r="P162" s="7">
        <f t="shared" si="26"/>
        <v>-0.404106558</v>
      </c>
      <c r="Q162" s="7">
        <f t="shared" si="29"/>
        <v>0.06196773353931866</v>
      </c>
      <c r="R162" s="7">
        <f t="shared" si="27"/>
        <v>-0.5209761135393186</v>
      </c>
      <c r="S162" s="7">
        <f t="shared" si="28"/>
        <v>-0.3970406464606813</v>
      </c>
    </row>
    <row r="163" spans="1:19" ht="12.75">
      <c r="A163" s="36">
        <v>1615</v>
      </c>
      <c r="B163" s="7">
        <v>28.077152</v>
      </c>
      <c r="C163" s="7">
        <v>14</v>
      </c>
      <c r="D163" s="7">
        <v>0.13682532</v>
      </c>
      <c r="E163" s="9">
        <f t="shared" si="22"/>
        <v>27.940326680000002</v>
      </c>
      <c r="F163" s="9">
        <f t="shared" si="23"/>
        <v>28.21397732</v>
      </c>
      <c r="G163" s="7">
        <f t="shared" si="24"/>
        <v>0.042761798705987904</v>
      </c>
      <c r="H163" s="9">
        <f t="shared" si="20"/>
        <v>28.034390201294013</v>
      </c>
      <c r="I163" s="9">
        <f t="shared" si="21"/>
        <v>28.11991379870599</v>
      </c>
      <c r="K163" s="36">
        <v>1615</v>
      </c>
      <c r="L163" s="7">
        <v>-0.3935284</v>
      </c>
      <c r="M163" s="7">
        <v>14</v>
      </c>
      <c r="N163" s="7">
        <v>0.037755247</v>
      </c>
      <c r="O163" s="7">
        <f t="shared" si="25"/>
        <v>-0.431283647</v>
      </c>
      <c r="P163" s="7">
        <f t="shared" si="26"/>
        <v>-0.355773153</v>
      </c>
      <c r="Q163" s="7">
        <f t="shared" si="29"/>
        <v>0.06414269805898185</v>
      </c>
      <c r="R163" s="7">
        <f t="shared" si="27"/>
        <v>-0.4576710980589819</v>
      </c>
      <c r="S163" s="7">
        <f t="shared" si="28"/>
        <v>-0.3293857019410181</v>
      </c>
    </row>
    <row r="164" spans="1:19" ht="12.75">
      <c r="A164" s="36">
        <v>1625</v>
      </c>
      <c r="B164" s="7">
        <v>28.069693</v>
      </c>
      <c r="C164" s="7">
        <v>14</v>
      </c>
      <c r="D164" s="7">
        <v>0.13541394</v>
      </c>
      <c r="E164" s="9">
        <f t="shared" si="22"/>
        <v>27.93427906</v>
      </c>
      <c r="F164" s="9">
        <f t="shared" si="23"/>
        <v>28.20510694</v>
      </c>
      <c r="G164" s="7">
        <f t="shared" si="24"/>
        <v>0.042761798705987904</v>
      </c>
      <c r="H164" s="9">
        <f t="shared" si="20"/>
        <v>28.026931201294012</v>
      </c>
      <c r="I164" s="9">
        <f t="shared" si="21"/>
        <v>28.11245479870599</v>
      </c>
      <c r="K164" s="36">
        <v>1625</v>
      </c>
      <c r="L164" s="7">
        <v>-0.41051369</v>
      </c>
      <c r="M164" s="7">
        <v>14</v>
      </c>
      <c r="N164" s="7">
        <v>0.043229902</v>
      </c>
      <c r="O164" s="7">
        <f t="shared" si="25"/>
        <v>-0.453743592</v>
      </c>
      <c r="P164" s="7">
        <f t="shared" si="26"/>
        <v>-0.367283788</v>
      </c>
      <c r="Q164" s="7">
        <f t="shared" si="29"/>
        <v>0.06414269805898185</v>
      </c>
      <c r="R164" s="7">
        <f t="shared" si="27"/>
        <v>-0.4746563880589818</v>
      </c>
      <c r="S164" s="7">
        <f t="shared" si="28"/>
        <v>-0.34637099194101817</v>
      </c>
    </row>
    <row r="165" spans="1:19" ht="12.75">
      <c r="A165" s="36">
        <v>1635</v>
      </c>
      <c r="B165" s="7">
        <v>27.968472</v>
      </c>
      <c r="C165" s="7">
        <v>12</v>
      </c>
      <c r="D165" s="7">
        <v>0.15229891</v>
      </c>
      <c r="E165" s="9">
        <f t="shared" si="22"/>
        <v>27.81617309</v>
      </c>
      <c r="F165" s="9">
        <f t="shared" si="23"/>
        <v>28.120770909999997</v>
      </c>
      <c r="G165" s="7">
        <f t="shared" si="24"/>
        <v>0.046188021535170064</v>
      </c>
      <c r="H165" s="9">
        <f t="shared" si="20"/>
        <v>27.92228397846483</v>
      </c>
      <c r="I165" s="9">
        <f t="shared" si="21"/>
        <v>28.014660021535168</v>
      </c>
      <c r="K165" s="36">
        <v>1635</v>
      </c>
      <c r="L165" s="7">
        <v>-0.43206583</v>
      </c>
      <c r="M165" s="7">
        <v>12</v>
      </c>
      <c r="N165" s="7">
        <v>0.049327094</v>
      </c>
      <c r="O165" s="7">
        <f t="shared" si="25"/>
        <v>-0.481392924</v>
      </c>
      <c r="P165" s="7">
        <f t="shared" si="26"/>
        <v>-0.38273873599999997</v>
      </c>
      <c r="Q165" s="7">
        <f t="shared" si="29"/>
        <v>0.06928203230275509</v>
      </c>
      <c r="R165" s="7">
        <f t="shared" si="27"/>
        <v>-0.5013478623027551</v>
      </c>
      <c r="S165" s="7">
        <f t="shared" si="28"/>
        <v>-0.3627837976972449</v>
      </c>
    </row>
    <row r="166" spans="1:19" ht="12.75">
      <c r="A166" s="36">
        <v>1645</v>
      </c>
      <c r="B166" s="7">
        <v>27.759422</v>
      </c>
      <c r="C166" s="7">
        <v>9</v>
      </c>
      <c r="D166" s="7">
        <v>0.14059757</v>
      </c>
      <c r="E166" s="9">
        <f t="shared" si="22"/>
        <v>27.61882443</v>
      </c>
      <c r="F166" s="9">
        <f t="shared" si="23"/>
        <v>27.90001957</v>
      </c>
      <c r="G166" s="7">
        <f t="shared" si="24"/>
        <v>0.05333333333333334</v>
      </c>
      <c r="H166" s="9">
        <f t="shared" si="20"/>
        <v>27.706088666666666</v>
      </c>
      <c r="I166" s="9">
        <f t="shared" si="21"/>
        <v>27.812755333333335</v>
      </c>
      <c r="K166" s="36">
        <v>1645</v>
      </c>
      <c r="L166" s="7">
        <v>-0.48029014</v>
      </c>
      <c r="M166" s="7">
        <v>9</v>
      </c>
      <c r="N166" s="7">
        <v>0.056442521</v>
      </c>
      <c r="O166" s="7">
        <f t="shared" si="25"/>
        <v>-0.5367326609999999</v>
      </c>
      <c r="P166" s="7">
        <f t="shared" si="26"/>
        <v>-0.42384761899999995</v>
      </c>
      <c r="Q166" s="7">
        <f>0.24/(SQRT(M166))</f>
        <v>0.08</v>
      </c>
      <c r="R166" s="7">
        <f t="shared" si="27"/>
        <v>-0.56029014</v>
      </c>
      <c r="S166" s="7">
        <f t="shared" si="28"/>
        <v>-0.40029013999999996</v>
      </c>
    </row>
    <row r="167" spans="1:19" ht="12.75">
      <c r="A167" s="36">
        <v>1655</v>
      </c>
      <c r="B167" s="7">
        <v>27.633318</v>
      </c>
      <c r="C167" s="7">
        <v>9</v>
      </c>
      <c r="D167" s="7">
        <v>0.087305956</v>
      </c>
      <c r="E167" s="9">
        <f t="shared" si="22"/>
        <v>27.546012043999998</v>
      </c>
      <c r="F167" s="9">
        <f t="shared" si="23"/>
        <v>27.720623956</v>
      </c>
      <c r="G167" s="7">
        <f t="shared" si="24"/>
        <v>0.05333333333333334</v>
      </c>
      <c r="H167" s="9">
        <f t="shared" si="20"/>
        <v>27.579984666666665</v>
      </c>
      <c r="I167" s="9">
        <f t="shared" si="21"/>
        <v>27.686651333333334</v>
      </c>
      <c r="K167" s="36">
        <v>1655</v>
      </c>
      <c r="L167" s="7">
        <v>-0.50336272</v>
      </c>
      <c r="M167" s="7">
        <v>9</v>
      </c>
      <c r="N167" s="7">
        <v>0.044974054</v>
      </c>
      <c r="O167" s="7">
        <f t="shared" si="25"/>
        <v>-0.548336774</v>
      </c>
      <c r="P167" s="7">
        <f t="shared" si="26"/>
        <v>-0.45838866600000006</v>
      </c>
      <c r="Q167" s="7">
        <f t="shared" si="29"/>
        <v>0.08</v>
      </c>
      <c r="R167" s="7">
        <f t="shared" si="27"/>
        <v>-0.58336272</v>
      </c>
      <c r="S167" s="7">
        <f t="shared" si="28"/>
        <v>-0.42336272</v>
      </c>
    </row>
    <row r="168" spans="1:19" ht="12.75">
      <c r="A168" s="36">
        <v>1665</v>
      </c>
      <c r="B168" s="7">
        <v>27.630567</v>
      </c>
      <c r="C168" s="7">
        <v>8</v>
      </c>
      <c r="D168" s="7">
        <v>0.10161889</v>
      </c>
      <c r="E168" s="9">
        <f t="shared" si="22"/>
        <v>27.528948109999998</v>
      </c>
      <c r="F168" s="9">
        <f t="shared" si="23"/>
        <v>27.73218589</v>
      </c>
      <c r="G168" s="7">
        <f t="shared" si="24"/>
        <v>0.056568542494923796</v>
      </c>
      <c r="H168" s="9">
        <f t="shared" si="20"/>
        <v>27.573998457505077</v>
      </c>
      <c r="I168" s="9">
        <f t="shared" si="21"/>
        <v>27.68713554249492</v>
      </c>
      <c r="K168" s="36">
        <v>1665</v>
      </c>
      <c r="L168" s="7">
        <v>-0.56117701</v>
      </c>
      <c r="M168" s="7">
        <v>8</v>
      </c>
      <c r="N168" s="7">
        <v>0.037177095</v>
      </c>
      <c r="O168" s="7">
        <f t="shared" si="25"/>
        <v>-0.598354105</v>
      </c>
      <c r="P168" s="7">
        <f t="shared" si="26"/>
        <v>-0.523999915</v>
      </c>
      <c r="Q168" s="7">
        <f t="shared" si="29"/>
        <v>0.0848528137423857</v>
      </c>
      <c r="R168" s="7">
        <f t="shared" si="27"/>
        <v>-0.6460298237423857</v>
      </c>
      <c r="S168" s="7">
        <f t="shared" si="28"/>
        <v>-0.4763241962576143</v>
      </c>
    </row>
    <row r="169" spans="1:19" ht="12.75">
      <c r="A169" s="36">
        <v>1675</v>
      </c>
      <c r="B169" s="7">
        <v>27.54543</v>
      </c>
      <c r="C169" s="7">
        <v>8</v>
      </c>
      <c r="D169" s="7">
        <v>0.13890281</v>
      </c>
      <c r="E169" s="9">
        <f t="shared" si="22"/>
        <v>27.40652719</v>
      </c>
      <c r="F169" s="9">
        <f t="shared" si="23"/>
        <v>27.68433281</v>
      </c>
      <c r="G169" s="7">
        <f t="shared" si="24"/>
        <v>0.056568542494923796</v>
      </c>
      <c r="H169" s="9">
        <f t="shared" si="20"/>
        <v>27.488861457505077</v>
      </c>
      <c r="I169" s="9">
        <f t="shared" si="21"/>
        <v>27.601998542494922</v>
      </c>
      <c r="K169" s="36">
        <v>1675</v>
      </c>
      <c r="L169" s="7">
        <v>-0.57344746</v>
      </c>
      <c r="M169" s="7">
        <v>8</v>
      </c>
      <c r="N169" s="7">
        <v>0.051362709</v>
      </c>
      <c r="O169" s="7">
        <f t="shared" si="25"/>
        <v>-0.624810169</v>
      </c>
      <c r="P169" s="7">
        <f t="shared" si="26"/>
        <v>-0.5220847510000001</v>
      </c>
      <c r="Q169" s="7">
        <f t="shared" si="29"/>
        <v>0.0848528137423857</v>
      </c>
      <c r="R169" s="7">
        <f t="shared" si="27"/>
        <v>-0.6583002737423858</v>
      </c>
      <c r="S169" s="7">
        <f t="shared" si="28"/>
        <v>-0.48859464625761434</v>
      </c>
    </row>
    <row r="170" spans="1:19" ht="12.75">
      <c r="A170" s="36">
        <v>1685</v>
      </c>
      <c r="B170" s="7">
        <v>27.55656</v>
      </c>
      <c r="C170" s="7">
        <v>8</v>
      </c>
      <c r="D170" s="7">
        <v>0.13537525</v>
      </c>
      <c r="E170" s="9">
        <f t="shared" si="22"/>
        <v>27.421184750000002</v>
      </c>
      <c r="F170" s="9">
        <f t="shared" si="23"/>
        <v>27.69193525</v>
      </c>
      <c r="G170" s="7">
        <f t="shared" si="24"/>
        <v>0.056568542494923796</v>
      </c>
      <c r="H170" s="9">
        <f t="shared" si="20"/>
        <v>27.49999145750508</v>
      </c>
      <c r="I170" s="9">
        <f t="shared" si="21"/>
        <v>27.613128542494923</v>
      </c>
      <c r="K170" s="36">
        <v>1685</v>
      </c>
      <c r="L170" s="7">
        <v>-0.5952554</v>
      </c>
      <c r="M170" s="7">
        <v>8</v>
      </c>
      <c r="N170" s="7">
        <v>0.057689746</v>
      </c>
      <c r="O170" s="7">
        <f t="shared" si="25"/>
        <v>-0.652945146</v>
      </c>
      <c r="P170" s="7">
        <f t="shared" si="26"/>
        <v>-0.537565654</v>
      </c>
      <c r="Q170" s="7">
        <f t="shared" si="29"/>
        <v>0.0848528137423857</v>
      </c>
      <c r="R170" s="7">
        <f t="shared" si="27"/>
        <v>-0.6801082137423857</v>
      </c>
      <c r="S170" s="7">
        <f t="shared" si="28"/>
        <v>-0.5104025862576143</v>
      </c>
    </row>
    <row r="171" spans="1:19" ht="12.75">
      <c r="A171" s="36">
        <v>1695</v>
      </c>
      <c r="B171" s="7">
        <v>27.470756</v>
      </c>
      <c r="C171" s="7">
        <v>12</v>
      </c>
      <c r="D171" s="7">
        <v>0.1043416</v>
      </c>
      <c r="E171" s="9">
        <f t="shared" si="22"/>
        <v>27.3664144</v>
      </c>
      <c r="F171" s="9">
        <f t="shared" si="23"/>
        <v>27.575097600000003</v>
      </c>
      <c r="G171" s="7">
        <f t="shared" si="24"/>
        <v>0.046188021535170064</v>
      </c>
      <c r="H171" s="9">
        <f t="shared" si="20"/>
        <v>27.424567978464832</v>
      </c>
      <c r="I171" s="9">
        <f t="shared" si="21"/>
        <v>27.51694402153517</v>
      </c>
      <c r="K171" s="36">
        <v>1695</v>
      </c>
      <c r="L171" s="7">
        <v>-0.56660648</v>
      </c>
      <c r="M171" s="7">
        <v>12</v>
      </c>
      <c r="N171" s="7">
        <v>0.041315461</v>
      </c>
      <c r="O171" s="7">
        <f t="shared" si="25"/>
        <v>-0.6079219410000001</v>
      </c>
      <c r="P171" s="7">
        <f t="shared" si="26"/>
        <v>-0.525291019</v>
      </c>
      <c r="Q171" s="7">
        <f t="shared" si="29"/>
        <v>0.06928203230275509</v>
      </c>
      <c r="R171" s="7">
        <f t="shared" si="27"/>
        <v>-0.6358885123027551</v>
      </c>
      <c r="S171" s="7">
        <f t="shared" si="28"/>
        <v>-0.49732444769724493</v>
      </c>
    </row>
    <row r="172" spans="1:19" ht="12.75">
      <c r="A172" s="36">
        <v>1705</v>
      </c>
      <c r="B172" s="7">
        <v>27.422237</v>
      </c>
      <c r="C172" s="7">
        <v>10</v>
      </c>
      <c r="D172" s="7">
        <v>0.12260226</v>
      </c>
      <c r="E172" s="9">
        <f t="shared" si="22"/>
        <v>27.29963474</v>
      </c>
      <c r="F172" s="9">
        <f t="shared" si="23"/>
        <v>27.54483926</v>
      </c>
      <c r="G172" s="7">
        <f t="shared" si="24"/>
        <v>0.05059644256269407</v>
      </c>
      <c r="H172" s="9">
        <f t="shared" si="20"/>
        <v>27.371640557437306</v>
      </c>
      <c r="I172" s="9">
        <f t="shared" si="21"/>
        <v>27.472833442562692</v>
      </c>
      <c r="K172" s="36">
        <v>1705</v>
      </c>
      <c r="L172" s="7">
        <v>-0.587949</v>
      </c>
      <c r="M172" s="7">
        <v>10</v>
      </c>
      <c r="N172" s="7">
        <v>0.045061271</v>
      </c>
      <c r="O172" s="7">
        <f t="shared" si="25"/>
        <v>-0.6330102710000001</v>
      </c>
      <c r="P172" s="7">
        <f t="shared" si="26"/>
        <v>-0.542887729</v>
      </c>
      <c r="Q172" s="7">
        <f t="shared" si="29"/>
        <v>0.0758946638440411</v>
      </c>
      <c r="R172" s="7">
        <f t="shared" si="27"/>
        <v>-0.6638436638440411</v>
      </c>
      <c r="S172" s="7">
        <f t="shared" si="28"/>
        <v>-0.512054336155959</v>
      </c>
    </row>
    <row r="173" spans="1:19" ht="12.75">
      <c r="A173" s="36">
        <v>1715</v>
      </c>
      <c r="B173" s="7">
        <v>27.30835</v>
      </c>
      <c r="C173" s="7">
        <v>13</v>
      </c>
      <c r="D173" s="7">
        <v>0.098597936</v>
      </c>
      <c r="E173" s="9">
        <f t="shared" si="22"/>
        <v>27.209752064</v>
      </c>
      <c r="F173" s="9">
        <f t="shared" si="23"/>
        <v>27.406947936</v>
      </c>
      <c r="G173" s="7">
        <f t="shared" si="24"/>
        <v>0.044376015698018335</v>
      </c>
      <c r="H173" s="9">
        <f t="shared" si="20"/>
        <v>27.263973984301984</v>
      </c>
      <c r="I173" s="9">
        <f t="shared" si="21"/>
        <v>27.352726015698018</v>
      </c>
      <c r="K173" s="36">
        <v>1715</v>
      </c>
      <c r="L173" s="7">
        <v>-0.60430393</v>
      </c>
      <c r="M173" s="7">
        <v>13</v>
      </c>
      <c r="N173" s="7">
        <v>0.042153925</v>
      </c>
      <c r="O173" s="7">
        <f t="shared" si="25"/>
        <v>-0.6464578550000001</v>
      </c>
      <c r="P173" s="7">
        <f t="shared" si="26"/>
        <v>-0.562150005</v>
      </c>
      <c r="Q173" s="7">
        <f t="shared" si="29"/>
        <v>0.06656402354702749</v>
      </c>
      <c r="R173" s="7">
        <f t="shared" si="27"/>
        <v>-0.6708679535470276</v>
      </c>
      <c r="S173" s="7">
        <f t="shared" si="28"/>
        <v>-0.5377399064529725</v>
      </c>
    </row>
    <row r="174" spans="1:19" ht="12.75">
      <c r="A174" s="36">
        <v>1725</v>
      </c>
      <c r="B174" s="7">
        <v>27.439199</v>
      </c>
      <c r="C174" s="7">
        <v>14</v>
      </c>
      <c r="D174" s="7">
        <v>0.11110301</v>
      </c>
      <c r="E174" s="9">
        <f t="shared" si="22"/>
        <v>27.328095989999998</v>
      </c>
      <c r="F174" s="9">
        <f t="shared" si="23"/>
        <v>27.55030201</v>
      </c>
      <c r="G174" s="7">
        <f t="shared" si="24"/>
        <v>0.042761798705987904</v>
      </c>
      <c r="H174" s="9">
        <f t="shared" si="20"/>
        <v>27.39643720129401</v>
      </c>
      <c r="I174" s="9">
        <f t="shared" si="21"/>
        <v>27.481960798705988</v>
      </c>
      <c r="K174" s="36">
        <v>1725</v>
      </c>
      <c r="L174" s="7">
        <v>-0.57268584</v>
      </c>
      <c r="M174" s="7">
        <v>14</v>
      </c>
      <c r="N174" s="7">
        <v>0.035985038</v>
      </c>
      <c r="O174" s="7">
        <f t="shared" si="25"/>
        <v>-0.608670878</v>
      </c>
      <c r="P174" s="7">
        <f t="shared" si="26"/>
        <v>-0.536700802</v>
      </c>
      <c r="Q174" s="7">
        <f t="shared" si="29"/>
        <v>0.06414269805898185</v>
      </c>
      <c r="R174" s="7">
        <f t="shared" si="27"/>
        <v>-0.6368285380589819</v>
      </c>
      <c r="S174" s="7">
        <f t="shared" si="28"/>
        <v>-0.5085431419410181</v>
      </c>
    </row>
    <row r="175" spans="1:19" ht="12.75">
      <c r="A175" s="36">
        <v>1735</v>
      </c>
      <c r="B175" s="7">
        <v>27.591669</v>
      </c>
      <c r="C175" s="7">
        <v>17</v>
      </c>
      <c r="D175" s="7">
        <v>0.11657936</v>
      </c>
      <c r="E175" s="9">
        <f t="shared" si="22"/>
        <v>27.47508964</v>
      </c>
      <c r="F175" s="9">
        <f t="shared" si="23"/>
        <v>27.70824836</v>
      </c>
      <c r="G175" s="7">
        <f t="shared" si="24"/>
        <v>0.03880570000581328</v>
      </c>
      <c r="H175" s="9">
        <f t="shared" si="20"/>
        <v>27.552863299994186</v>
      </c>
      <c r="I175" s="9">
        <f t="shared" si="21"/>
        <v>27.630474700005813</v>
      </c>
      <c r="K175" s="36">
        <v>1735</v>
      </c>
      <c r="L175" s="7">
        <v>-0.53709447</v>
      </c>
      <c r="M175" s="7">
        <v>17</v>
      </c>
      <c r="N175" s="7">
        <v>0.03235252</v>
      </c>
      <c r="O175" s="7">
        <f t="shared" si="25"/>
        <v>-0.56944699</v>
      </c>
      <c r="P175" s="7">
        <f t="shared" si="26"/>
        <v>-0.50474195</v>
      </c>
      <c r="Q175" s="7">
        <f t="shared" si="29"/>
        <v>0.05820855000871991</v>
      </c>
      <c r="R175" s="7">
        <f t="shared" si="27"/>
        <v>-0.5953030200087199</v>
      </c>
      <c r="S175" s="7">
        <f t="shared" si="28"/>
        <v>-0.47888591999128005</v>
      </c>
    </row>
    <row r="176" spans="1:19" ht="12.75">
      <c r="A176" s="36">
        <v>1745</v>
      </c>
      <c r="B176" s="7">
        <v>27.677979</v>
      </c>
      <c r="C176" s="7">
        <v>14</v>
      </c>
      <c r="D176" s="7">
        <v>0.12700155</v>
      </c>
      <c r="E176" s="9">
        <f t="shared" si="22"/>
        <v>27.55097745</v>
      </c>
      <c r="F176" s="9">
        <f t="shared" si="23"/>
        <v>27.80498055</v>
      </c>
      <c r="G176" s="7">
        <f t="shared" si="24"/>
        <v>0.042761798705987904</v>
      </c>
      <c r="H176" s="9">
        <f t="shared" si="20"/>
        <v>27.63521720129401</v>
      </c>
      <c r="I176" s="9">
        <f t="shared" si="21"/>
        <v>27.72074079870599</v>
      </c>
      <c r="K176" s="36">
        <v>1745</v>
      </c>
      <c r="L176" s="7">
        <v>-0.53788774</v>
      </c>
      <c r="M176" s="7">
        <v>14</v>
      </c>
      <c r="N176" s="7">
        <v>0.039491572</v>
      </c>
      <c r="O176" s="7">
        <f t="shared" si="25"/>
        <v>-0.5773793119999999</v>
      </c>
      <c r="P176" s="7">
        <f t="shared" si="26"/>
        <v>-0.498396168</v>
      </c>
      <c r="Q176" s="7">
        <f t="shared" si="29"/>
        <v>0.06414269805898185</v>
      </c>
      <c r="R176" s="7">
        <f t="shared" si="27"/>
        <v>-0.6020304380589818</v>
      </c>
      <c r="S176" s="7">
        <f t="shared" si="28"/>
        <v>-0.4737450419410181</v>
      </c>
    </row>
    <row r="177" spans="1:19" ht="12.75">
      <c r="A177" s="36">
        <v>1755</v>
      </c>
      <c r="B177" s="7">
        <v>27.786141</v>
      </c>
      <c r="C177" s="7">
        <v>15</v>
      </c>
      <c r="D177" s="7">
        <v>0.12846557</v>
      </c>
      <c r="E177" s="9">
        <f t="shared" si="22"/>
        <v>27.65767543</v>
      </c>
      <c r="F177" s="9">
        <f t="shared" si="23"/>
        <v>27.91460657</v>
      </c>
      <c r="G177" s="7">
        <f t="shared" si="24"/>
        <v>0.04131182235954578</v>
      </c>
      <c r="H177" s="9">
        <f t="shared" si="20"/>
        <v>27.744829177640455</v>
      </c>
      <c r="I177" s="9">
        <f t="shared" si="21"/>
        <v>27.827452822359547</v>
      </c>
      <c r="K177" s="36">
        <v>1755</v>
      </c>
      <c r="L177" s="7">
        <v>-0.50484497</v>
      </c>
      <c r="M177" s="7">
        <v>15</v>
      </c>
      <c r="N177" s="7">
        <v>0.03985206</v>
      </c>
      <c r="O177" s="7">
        <f t="shared" si="25"/>
        <v>-0.5446970299999999</v>
      </c>
      <c r="P177" s="7">
        <f t="shared" si="26"/>
        <v>-0.4649929099999999</v>
      </c>
      <c r="Q177" s="7">
        <f t="shared" si="29"/>
        <v>0.06196773353931866</v>
      </c>
      <c r="R177" s="7">
        <f t="shared" si="27"/>
        <v>-0.5668127035393186</v>
      </c>
      <c r="S177" s="7">
        <f t="shared" si="28"/>
        <v>-0.4428772364606813</v>
      </c>
    </row>
    <row r="178" spans="1:19" ht="12.75">
      <c r="A178" s="36">
        <v>1765</v>
      </c>
      <c r="B178" s="7">
        <v>27.991474</v>
      </c>
      <c r="C178" s="7">
        <v>16</v>
      </c>
      <c r="D178" s="7">
        <v>0.11360483</v>
      </c>
      <c r="E178" s="9">
        <f t="shared" si="22"/>
        <v>27.87786917</v>
      </c>
      <c r="F178" s="9">
        <f t="shared" si="23"/>
        <v>28.10507883</v>
      </c>
      <c r="G178" s="7">
        <f t="shared" si="24"/>
        <v>0.04</v>
      </c>
      <c r="H178" s="9">
        <f t="shared" si="20"/>
        <v>27.951474</v>
      </c>
      <c r="I178" s="9">
        <f t="shared" si="21"/>
        <v>28.031474</v>
      </c>
      <c r="K178" s="36">
        <v>1765</v>
      </c>
      <c r="L178" s="7">
        <v>-0.42898568</v>
      </c>
      <c r="M178" s="7">
        <v>16</v>
      </c>
      <c r="N178" s="7">
        <v>0.02838371</v>
      </c>
      <c r="O178" s="7">
        <f t="shared" si="25"/>
        <v>-0.45736939</v>
      </c>
      <c r="P178" s="7">
        <f t="shared" si="26"/>
        <v>-0.40060197</v>
      </c>
      <c r="Q178" s="7">
        <f t="shared" si="29"/>
        <v>0.06</v>
      </c>
      <c r="R178" s="7">
        <f t="shared" si="27"/>
        <v>-0.48898568</v>
      </c>
      <c r="S178" s="7">
        <f t="shared" si="28"/>
        <v>-0.36898568</v>
      </c>
    </row>
    <row r="179" spans="1:19" ht="12.75">
      <c r="A179" s="36">
        <v>1775</v>
      </c>
      <c r="B179" s="7">
        <v>27.939175</v>
      </c>
      <c r="C179" s="7">
        <v>15</v>
      </c>
      <c r="D179" s="7">
        <v>0.12723472</v>
      </c>
      <c r="E179" s="9">
        <f t="shared" si="22"/>
        <v>27.811940279999998</v>
      </c>
      <c r="F179" s="9">
        <f t="shared" si="23"/>
        <v>28.06640972</v>
      </c>
      <c r="G179" s="7">
        <f t="shared" si="24"/>
        <v>0.04131182235954578</v>
      </c>
      <c r="H179" s="9">
        <f t="shared" si="20"/>
        <v>27.897863177640453</v>
      </c>
      <c r="I179" s="9">
        <f t="shared" si="21"/>
        <v>27.980486822359545</v>
      </c>
      <c r="K179" s="36">
        <v>1775</v>
      </c>
      <c r="L179" s="7">
        <v>-0.42531525</v>
      </c>
      <c r="M179" s="7">
        <v>15</v>
      </c>
      <c r="N179" s="7">
        <v>0.02940011</v>
      </c>
      <c r="O179" s="7">
        <f t="shared" si="25"/>
        <v>-0.45471535999999996</v>
      </c>
      <c r="P179" s="7">
        <f t="shared" si="26"/>
        <v>-0.39591514</v>
      </c>
      <c r="Q179" s="7">
        <f t="shared" si="29"/>
        <v>0.06196773353931866</v>
      </c>
      <c r="R179" s="7">
        <f t="shared" si="27"/>
        <v>-0.48728298353931865</v>
      </c>
      <c r="S179" s="7">
        <f t="shared" si="28"/>
        <v>-0.3633475164606813</v>
      </c>
    </row>
    <row r="180" spans="1:19" ht="12.75">
      <c r="A180" s="36">
        <v>1785</v>
      </c>
      <c r="B180" s="7">
        <v>27.947444</v>
      </c>
      <c r="C180" s="7">
        <v>13</v>
      </c>
      <c r="D180" s="7">
        <v>0.16310665</v>
      </c>
      <c r="E180" s="9">
        <f t="shared" si="22"/>
        <v>27.78433735</v>
      </c>
      <c r="F180" s="9">
        <f t="shared" si="23"/>
        <v>28.11055065</v>
      </c>
      <c r="G180" s="7">
        <f t="shared" si="24"/>
        <v>0.044376015698018335</v>
      </c>
      <c r="H180" s="9">
        <f t="shared" si="20"/>
        <v>27.903067984301984</v>
      </c>
      <c r="I180" s="9">
        <f t="shared" si="21"/>
        <v>27.991820015698018</v>
      </c>
      <c r="K180" s="36">
        <v>1785</v>
      </c>
      <c r="L180" s="7">
        <v>-0.37195425</v>
      </c>
      <c r="M180" s="7">
        <v>13</v>
      </c>
      <c r="N180" s="7">
        <v>0.035547677</v>
      </c>
      <c r="O180" s="7">
        <f t="shared" si="25"/>
        <v>-0.407501927</v>
      </c>
      <c r="P180" s="7">
        <f t="shared" si="26"/>
        <v>-0.336406573</v>
      </c>
      <c r="Q180" s="7">
        <f t="shared" si="29"/>
        <v>0.06656402354702749</v>
      </c>
      <c r="R180" s="7">
        <f t="shared" si="27"/>
        <v>-0.4385182735470275</v>
      </c>
      <c r="S180" s="7">
        <f t="shared" si="28"/>
        <v>-0.3053902264529725</v>
      </c>
    </row>
    <row r="181" spans="1:19" ht="12.75">
      <c r="A181" s="36">
        <v>1795</v>
      </c>
      <c r="B181" s="7">
        <v>27.89804</v>
      </c>
      <c r="C181" s="7">
        <v>13</v>
      </c>
      <c r="D181" s="7">
        <v>0.16932364</v>
      </c>
      <c r="E181" s="9">
        <f t="shared" si="22"/>
        <v>27.72871636</v>
      </c>
      <c r="F181" s="9">
        <f t="shared" si="23"/>
        <v>28.067363640000003</v>
      </c>
      <c r="G181" s="7">
        <f t="shared" si="24"/>
        <v>0.044376015698018335</v>
      </c>
      <c r="H181" s="9">
        <f t="shared" si="20"/>
        <v>27.853663984301985</v>
      </c>
      <c r="I181" s="9">
        <f t="shared" si="21"/>
        <v>27.94241601569802</v>
      </c>
      <c r="K181" s="36">
        <v>1795</v>
      </c>
      <c r="L181" s="7">
        <v>-0.36742618</v>
      </c>
      <c r="M181" s="7">
        <v>13</v>
      </c>
      <c r="N181" s="7">
        <v>0.036098574</v>
      </c>
      <c r="O181" s="7">
        <f t="shared" si="25"/>
        <v>-0.403524754</v>
      </c>
      <c r="P181" s="7">
        <f t="shared" si="26"/>
        <v>-0.331327606</v>
      </c>
      <c r="Q181" s="7">
        <f t="shared" si="29"/>
        <v>0.06656402354702749</v>
      </c>
      <c r="R181" s="7">
        <f t="shared" si="27"/>
        <v>-0.4339902035470275</v>
      </c>
      <c r="S181" s="7">
        <f t="shared" si="28"/>
        <v>-0.3008621564529725</v>
      </c>
    </row>
    <row r="182" spans="1:19" ht="12.75">
      <c r="A182" s="36">
        <v>1805</v>
      </c>
      <c r="B182" s="7">
        <v>27.703546</v>
      </c>
      <c r="C182" s="7">
        <v>14</v>
      </c>
      <c r="D182" s="7">
        <v>0.16331647</v>
      </c>
      <c r="E182" s="9">
        <f t="shared" si="22"/>
        <v>27.540229529999998</v>
      </c>
      <c r="F182" s="9">
        <f t="shared" si="23"/>
        <v>27.86686247</v>
      </c>
      <c r="G182" s="7">
        <f t="shared" si="24"/>
        <v>0.042761798705987904</v>
      </c>
      <c r="H182" s="9">
        <f t="shared" si="20"/>
        <v>27.66078420129401</v>
      </c>
      <c r="I182" s="9">
        <f t="shared" si="21"/>
        <v>27.74630779870599</v>
      </c>
      <c r="K182" s="36">
        <v>1805</v>
      </c>
      <c r="L182" s="7">
        <v>-0.39350648</v>
      </c>
      <c r="M182" s="7">
        <v>14</v>
      </c>
      <c r="N182" s="7">
        <v>0.046883227</v>
      </c>
      <c r="O182" s="7">
        <f t="shared" si="25"/>
        <v>-0.440389707</v>
      </c>
      <c r="P182" s="7">
        <f t="shared" si="26"/>
        <v>-0.34662325299999996</v>
      </c>
      <c r="Q182" s="7">
        <f t="shared" si="29"/>
        <v>0.06414269805898185</v>
      </c>
      <c r="R182" s="7">
        <f t="shared" si="27"/>
        <v>-0.45764917805898186</v>
      </c>
      <c r="S182" s="7">
        <f t="shared" si="28"/>
        <v>-0.3293637819410181</v>
      </c>
    </row>
    <row r="183" spans="1:19" ht="12.75">
      <c r="A183" s="36">
        <v>1815</v>
      </c>
      <c r="B183" s="7">
        <v>27.702696</v>
      </c>
      <c r="C183" s="7">
        <v>11</v>
      </c>
      <c r="D183" s="7">
        <v>0.19579233</v>
      </c>
      <c r="E183" s="9">
        <f t="shared" si="22"/>
        <v>27.50690367</v>
      </c>
      <c r="F183" s="9">
        <f t="shared" si="23"/>
        <v>27.89848833</v>
      </c>
      <c r="G183" s="7">
        <f t="shared" si="24"/>
        <v>0.04824181513244218</v>
      </c>
      <c r="H183" s="9">
        <f t="shared" si="20"/>
        <v>27.654454184867557</v>
      </c>
      <c r="I183" s="9">
        <f t="shared" si="21"/>
        <v>27.750937815132442</v>
      </c>
      <c r="K183" s="36">
        <v>1815</v>
      </c>
      <c r="L183" s="7">
        <v>-0.35219431</v>
      </c>
      <c r="M183" s="7">
        <v>11</v>
      </c>
      <c r="N183" s="7">
        <v>0.071977238</v>
      </c>
      <c r="O183" s="7">
        <f t="shared" si="25"/>
        <v>-0.424171548</v>
      </c>
      <c r="P183" s="7">
        <f t="shared" si="26"/>
        <v>-0.280217072</v>
      </c>
      <c r="Q183" s="7">
        <f t="shared" si="29"/>
        <v>0.07236272269866327</v>
      </c>
      <c r="R183" s="7">
        <f t="shared" si="27"/>
        <v>-0.4245570326986633</v>
      </c>
      <c r="S183" s="7">
        <f t="shared" si="28"/>
        <v>-0.2798315873013367</v>
      </c>
    </row>
    <row r="184" spans="1:19" ht="12.75">
      <c r="A184" s="36">
        <v>1825</v>
      </c>
      <c r="B184" s="7">
        <v>27.68577</v>
      </c>
      <c r="C184" s="7">
        <v>12</v>
      </c>
      <c r="D184" s="7">
        <v>0.18904696</v>
      </c>
      <c r="E184" s="9">
        <f t="shared" si="22"/>
        <v>27.496723040000003</v>
      </c>
      <c r="F184" s="9">
        <f t="shared" si="23"/>
        <v>27.87481696</v>
      </c>
      <c r="G184" s="7">
        <f t="shared" si="24"/>
        <v>0.046188021535170064</v>
      </c>
      <c r="H184" s="9">
        <f t="shared" si="20"/>
        <v>27.639581978464832</v>
      </c>
      <c r="I184" s="9">
        <f t="shared" si="21"/>
        <v>27.73195802153517</v>
      </c>
      <c r="K184" s="36">
        <v>1825</v>
      </c>
      <c r="L184" s="7">
        <v>-0.37076731</v>
      </c>
      <c r="M184" s="7">
        <v>12</v>
      </c>
      <c r="N184" s="7">
        <v>0.069757667</v>
      </c>
      <c r="O184" s="7">
        <f t="shared" si="25"/>
        <v>-0.44052497700000004</v>
      </c>
      <c r="P184" s="7">
        <f t="shared" si="26"/>
        <v>-0.301009643</v>
      </c>
      <c r="Q184" s="7">
        <f t="shared" si="29"/>
        <v>0.06928203230275509</v>
      </c>
      <c r="R184" s="7">
        <f t="shared" si="27"/>
        <v>-0.4400493423027551</v>
      </c>
      <c r="S184" s="7">
        <f t="shared" si="28"/>
        <v>-0.3014852776972449</v>
      </c>
    </row>
    <row r="185" spans="1:19" ht="12.75">
      <c r="A185" s="36">
        <v>1835</v>
      </c>
      <c r="B185" s="7">
        <v>27.600189</v>
      </c>
      <c r="C185" s="7">
        <v>12</v>
      </c>
      <c r="D185" s="7">
        <v>0.15242739</v>
      </c>
      <c r="E185" s="9">
        <f t="shared" si="22"/>
        <v>27.44776161</v>
      </c>
      <c r="F185" s="9">
        <f t="shared" si="23"/>
        <v>27.75261639</v>
      </c>
      <c r="G185" s="7">
        <f t="shared" si="24"/>
        <v>0.046188021535170064</v>
      </c>
      <c r="H185" s="9">
        <f t="shared" si="20"/>
        <v>27.55400097846483</v>
      </c>
      <c r="I185" s="9">
        <f t="shared" si="21"/>
        <v>27.64637702153517</v>
      </c>
      <c r="K185" s="36">
        <v>1835</v>
      </c>
      <c r="L185" s="7">
        <v>-0.43577307</v>
      </c>
      <c r="M185" s="7">
        <v>12</v>
      </c>
      <c r="N185" s="7">
        <v>0.066393271</v>
      </c>
      <c r="O185" s="7">
        <f t="shared" si="25"/>
        <v>-0.502166341</v>
      </c>
      <c r="P185" s="7">
        <f t="shared" si="26"/>
        <v>-0.36937979899999995</v>
      </c>
      <c r="Q185" s="7">
        <f t="shared" si="29"/>
        <v>0.06928203230275509</v>
      </c>
      <c r="R185" s="7">
        <f t="shared" si="27"/>
        <v>-0.5050551023027551</v>
      </c>
      <c r="S185" s="7">
        <f t="shared" si="28"/>
        <v>-0.3664910376972449</v>
      </c>
    </row>
    <row r="186" spans="1:19" ht="12.75">
      <c r="A186" s="36">
        <v>1845</v>
      </c>
      <c r="B186" s="7">
        <v>27.638996</v>
      </c>
      <c r="C186" s="7">
        <v>12</v>
      </c>
      <c r="D186" s="7">
        <v>0.15262513</v>
      </c>
      <c r="E186" s="9">
        <f t="shared" si="22"/>
        <v>27.48637087</v>
      </c>
      <c r="F186" s="9">
        <f t="shared" si="23"/>
        <v>27.79162113</v>
      </c>
      <c r="G186" s="7">
        <f t="shared" si="24"/>
        <v>0.046188021535170064</v>
      </c>
      <c r="H186" s="9">
        <f t="shared" si="20"/>
        <v>27.59280797846483</v>
      </c>
      <c r="I186" s="9">
        <f t="shared" si="21"/>
        <v>27.685184021535168</v>
      </c>
      <c r="K186" s="36">
        <v>1845</v>
      </c>
      <c r="L186" s="7">
        <v>-0.43702021</v>
      </c>
      <c r="M186" s="7">
        <v>12</v>
      </c>
      <c r="N186" s="7">
        <v>0.068859498</v>
      </c>
      <c r="O186" s="7">
        <f t="shared" si="25"/>
        <v>-0.505879708</v>
      </c>
      <c r="P186" s="7">
        <f t="shared" si="26"/>
        <v>-0.368160712</v>
      </c>
      <c r="Q186" s="7">
        <f t="shared" si="29"/>
        <v>0.06928203230275509</v>
      </c>
      <c r="R186" s="7">
        <f t="shared" si="27"/>
        <v>-0.5063022423027551</v>
      </c>
      <c r="S186" s="7">
        <f t="shared" si="28"/>
        <v>-0.36773817769724493</v>
      </c>
    </row>
    <row r="187" spans="1:19" ht="12.75">
      <c r="A187" s="36">
        <v>1855</v>
      </c>
      <c r="B187" s="7">
        <v>27.944404</v>
      </c>
      <c r="C187" s="7">
        <v>12</v>
      </c>
      <c r="D187" s="7">
        <v>0.16800706</v>
      </c>
      <c r="E187" s="9">
        <f t="shared" si="22"/>
        <v>27.776396939999998</v>
      </c>
      <c r="F187" s="9">
        <f t="shared" si="23"/>
        <v>28.11241106</v>
      </c>
      <c r="G187" s="7">
        <f t="shared" si="24"/>
        <v>0.046188021535170064</v>
      </c>
      <c r="H187" s="9">
        <f t="shared" si="20"/>
        <v>27.89821597846483</v>
      </c>
      <c r="I187" s="9">
        <f t="shared" si="21"/>
        <v>27.990592021535168</v>
      </c>
      <c r="K187" s="36">
        <v>1855</v>
      </c>
      <c r="L187" s="7">
        <v>-0.38719368</v>
      </c>
      <c r="M187" s="7">
        <v>12</v>
      </c>
      <c r="N187" s="7">
        <v>0.06214968</v>
      </c>
      <c r="O187" s="7">
        <f t="shared" si="25"/>
        <v>-0.44934335999999997</v>
      </c>
      <c r="P187" s="7">
        <f t="shared" si="26"/>
        <v>-0.325044</v>
      </c>
      <c r="Q187" s="7">
        <f t="shared" si="29"/>
        <v>0.06928203230275509</v>
      </c>
      <c r="R187" s="7">
        <f t="shared" si="27"/>
        <v>-0.4564757123027551</v>
      </c>
      <c r="S187" s="7">
        <f t="shared" si="28"/>
        <v>-0.3179116476972449</v>
      </c>
    </row>
    <row r="188" spans="1:19" ht="12.75">
      <c r="A188" s="36">
        <v>1865</v>
      </c>
      <c r="B188" s="7">
        <v>27.965162</v>
      </c>
      <c r="C188" s="7">
        <v>11</v>
      </c>
      <c r="D188" s="7">
        <v>0.18224268</v>
      </c>
      <c r="E188" s="9">
        <f t="shared" si="22"/>
        <v>27.782919319999998</v>
      </c>
      <c r="F188" s="9">
        <f t="shared" si="23"/>
        <v>28.14740468</v>
      </c>
      <c r="G188" s="7">
        <f t="shared" si="24"/>
        <v>0.04824181513244218</v>
      </c>
      <c r="H188" s="9">
        <f t="shared" si="20"/>
        <v>27.916920184867557</v>
      </c>
      <c r="I188" s="9">
        <f t="shared" si="21"/>
        <v>28.013403815132442</v>
      </c>
      <c r="K188" s="36">
        <v>1865</v>
      </c>
      <c r="L188" s="7">
        <v>-0.41559578</v>
      </c>
      <c r="M188" s="7">
        <v>11</v>
      </c>
      <c r="N188" s="7">
        <v>0.053546873</v>
      </c>
      <c r="O188" s="7">
        <f t="shared" si="25"/>
        <v>-0.469142653</v>
      </c>
      <c r="P188" s="7">
        <f t="shared" si="26"/>
        <v>-0.36204890700000003</v>
      </c>
      <c r="Q188" s="7">
        <f t="shared" si="29"/>
        <v>0.07236272269866327</v>
      </c>
      <c r="R188" s="7">
        <f t="shared" si="27"/>
        <v>-0.4879585026986633</v>
      </c>
      <c r="S188" s="7">
        <f t="shared" si="28"/>
        <v>-0.34323305730133674</v>
      </c>
    </row>
    <row r="189" spans="1:19" ht="12.75">
      <c r="A189" s="36">
        <v>1875</v>
      </c>
      <c r="B189" s="7">
        <v>28.170856</v>
      </c>
      <c r="C189" s="7">
        <v>11</v>
      </c>
      <c r="D189" s="7">
        <v>0.16318448</v>
      </c>
      <c r="E189" s="9">
        <f t="shared" si="22"/>
        <v>28.00767152</v>
      </c>
      <c r="F189" s="9">
        <f t="shared" si="23"/>
        <v>28.334040480000002</v>
      </c>
      <c r="G189" s="7">
        <f t="shared" si="24"/>
        <v>0.04824181513244218</v>
      </c>
      <c r="H189" s="9">
        <f t="shared" si="20"/>
        <v>28.122614184867558</v>
      </c>
      <c r="I189" s="9">
        <f t="shared" si="21"/>
        <v>28.219097815132443</v>
      </c>
      <c r="K189" s="36">
        <v>1875</v>
      </c>
      <c r="L189" s="7">
        <v>-0.3140126</v>
      </c>
      <c r="M189" s="7">
        <v>11</v>
      </c>
      <c r="N189" s="7">
        <v>0.057449732</v>
      </c>
      <c r="O189" s="7">
        <f t="shared" si="25"/>
        <v>-0.371462332</v>
      </c>
      <c r="P189" s="7">
        <f t="shared" si="26"/>
        <v>-0.25656286799999994</v>
      </c>
      <c r="Q189" s="7">
        <f t="shared" si="29"/>
        <v>0.07236272269866327</v>
      </c>
      <c r="R189" s="7">
        <f t="shared" si="27"/>
        <v>-0.38637532269866326</v>
      </c>
      <c r="S189" s="7">
        <f t="shared" si="28"/>
        <v>-0.2416498773013367</v>
      </c>
    </row>
    <row r="190" spans="1:19" ht="12.75">
      <c r="A190" s="36">
        <v>1885</v>
      </c>
      <c r="B190" s="7">
        <v>28.134437</v>
      </c>
      <c r="C190" s="7">
        <v>13</v>
      </c>
      <c r="D190" s="7">
        <v>0.14989184</v>
      </c>
      <c r="E190" s="9">
        <f t="shared" si="22"/>
        <v>27.98454516</v>
      </c>
      <c r="F190" s="9">
        <f t="shared" si="23"/>
        <v>28.284328839999997</v>
      </c>
      <c r="G190" s="7">
        <f t="shared" si="24"/>
        <v>0.044376015698018335</v>
      </c>
      <c r="H190" s="9">
        <f t="shared" si="20"/>
        <v>28.09006098430198</v>
      </c>
      <c r="I190" s="9">
        <f t="shared" si="21"/>
        <v>28.178813015698015</v>
      </c>
      <c r="K190" s="36">
        <v>1885</v>
      </c>
      <c r="L190" s="7">
        <v>-0.31819494</v>
      </c>
      <c r="M190" s="7">
        <v>13</v>
      </c>
      <c r="N190" s="7">
        <v>0.047325412</v>
      </c>
      <c r="O190" s="7">
        <f t="shared" si="25"/>
        <v>-0.365520352</v>
      </c>
      <c r="P190" s="7">
        <f t="shared" si="26"/>
        <v>-0.27086952799999997</v>
      </c>
      <c r="Q190" s="7">
        <f t="shared" si="29"/>
        <v>0.06656402354702749</v>
      </c>
      <c r="R190" s="7">
        <f t="shared" si="27"/>
        <v>-0.3847589635470275</v>
      </c>
      <c r="S190" s="7">
        <f t="shared" si="28"/>
        <v>-0.2516309164529725</v>
      </c>
    </row>
    <row r="191" spans="1:19" ht="12.75">
      <c r="A191" s="36">
        <v>1895</v>
      </c>
      <c r="B191" s="7">
        <v>28.198516</v>
      </c>
      <c r="C191" s="7">
        <v>14</v>
      </c>
      <c r="D191" s="7">
        <v>0.13294446</v>
      </c>
      <c r="E191" s="9">
        <f t="shared" si="22"/>
        <v>28.06557154</v>
      </c>
      <c r="F191" s="9">
        <f t="shared" si="23"/>
        <v>28.331460460000002</v>
      </c>
      <c r="G191" s="7">
        <f t="shared" si="24"/>
        <v>0.042761798705987904</v>
      </c>
      <c r="H191" s="9">
        <f t="shared" si="20"/>
        <v>28.155754201294013</v>
      </c>
      <c r="I191" s="9">
        <f t="shared" si="21"/>
        <v>28.24127779870599</v>
      </c>
      <c r="K191" s="36">
        <v>1895</v>
      </c>
      <c r="L191" s="7">
        <v>-0.27956507</v>
      </c>
      <c r="M191" s="7">
        <v>14</v>
      </c>
      <c r="N191" s="7">
        <v>0.042021215</v>
      </c>
      <c r="O191" s="7">
        <f t="shared" si="25"/>
        <v>-0.321586285</v>
      </c>
      <c r="P191" s="7">
        <f t="shared" si="26"/>
        <v>-0.23754385500000003</v>
      </c>
      <c r="Q191" s="7">
        <f t="shared" si="29"/>
        <v>0.06414269805898185</v>
      </c>
      <c r="R191" s="7">
        <f t="shared" si="27"/>
        <v>-0.34370776805898184</v>
      </c>
      <c r="S191" s="7">
        <f t="shared" si="28"/>
        <v>-0.21542237194101818</v>
      </c>
    </row>
    <row r="192" spans="1:19" ht="12.75">
      <c r="A192" s="36">
        <v>1905</v>
      </c>
      <c r="B192" s="7">
        <v>28.061499</v>
      </c>
      <c r="C192" s="7">
        <v>14</v>
      </c>
      <c r="D192" s="7">
        <v>0.14236268</v>
      </c>
      <c r="E192" s="9">
        <f t="shared" si="22"/>
        <v>27.91913632</v>
      </c>
      <c r="F192" s="9">
        <f t="shared" si="23"/>
        <v>28.203861680000003</v>
      </c>
      <c r="G192" s="7">
        <f t="shared" si="24"/>
        <v>0.042761798705987904</v>
      </c>
      <c r="H192" s="9">
        <f t="shared" si="20"/>
        <v>28.018737201294012</v>
      </c>
      <c r="I192" s="9">
        <f t="shared" si="21"/>
        <v>28.10426079870599</v>
      </c>
      <c r="K192" s="36">
        <v>1905</v>
      </c>
      <c r="L192" s="7">
        <v>-0.33186504</v>
      </c>
      <c r="M192" s="7">
        <v>14</v>
      </c>
      <c r="N192" s="7">
        <v>0.049262205</v>
      </c>
      <c r="O192" s="7">
        <f t="shared" si="25"/>
        <v>-0.381127245</v>
      </c>
      <c r="P192" s="7">
        <f t="shared" si="26"/>
        <v>-0.282602835</v>
      </c>
      <c r="Q192" s="7">
        <f t="shared" si="29"/>
        <v>0.06414269805898185</v>
      </c>
      <c r="R192" s="7">
        <f t="shared" si="27"/>
        <v>-0.3960077380589818</v>
      </c>
      <c r="S192" s="7">
        <f t="shared" si="28"/>
        <v>-0.2677223419410182</v>
      </c>
    </row>
    <row r="193" spans="1:19" ht="12.75">
      <c r="A193" s="36">
        <v>1915</v>
      </c>
      <c r="B193" s="7">
        <v>27.990508</v>
      </c>
      <c r="C193" s="7">
        <v>16</v>
      </c>
      <c r="D193" s="7">
        <v>0.10828764</v>
      </c>
      <c r="E193" s="9">
        <f t="shared" si="22"/>
        <v>27.882220359999998</v>
      </c>
      <c r="F193" s="9">
        <f t="shared" si="23"/>
        <v>28.09879564</v>
      </c>
      <c r="G193" s="7">
        <f t="shared" si="24"/>
        <v>0.04</v>
      </c>
      <c r="H193" s="9">
        <f t="shared" si="20"/>
        <v>27.950508</v>
      </c>
      <c r="I193" s="9">
        <f t="shared" si="21"/>
        <v>28.030507999999998</v>
      </c>
      <c r="K193" s="36">
        <v>1915</v>
      </c>
      <c r="L193" s="7">
        <v>-0.35411092</v>
      </c>
      <c r="M193" s="7">
        <v>16</v>
      </c>
      <c r="N193" s="7">
        <v>0.043031825</v>
      </c>
      <c r="O193" s="7">
        <f t="shared" si="25"/>
        <v>-0.397142745</v>
      </c>
      <c r="P193" s="7">
        <f t="shared" si="26"/>
        <v>-0.31107909499999997</v>
      </c>
      <c r="Q193" s="7">
        <f t="shared" si="29"/>
        <v>0.06</v>
      </c>
      <c r="R193" s="7">
        <f t="shared" si="27"/>
        <v>-0.41411092</v>
      </c>
      <c r="S193" s="7">
        <f t="shared" si="28"/>
        <v>-0.29411092</v>
      </c>
    </row>
    <row r="194" spans="1:19" ht="12.75">
      <c r="A194" s="36">
        <v>1925</v>
      </c>
      <c r="B194" s="7">
        <v>27.961189</v>
      </c>
      <c r="C194" s="7">
        <v>15</v>
      </c>
      <c r="D194" s="7">
        <v>0.097190774</v>
      </c>
      <c r="E194" s="9">
        <f t="shared" si="22"/>
        <v>27.863998226</v>
      </c>
      <c r="F194" s="9">
        <f t="shared" si="23"/>
        <v>28.058379774000002</v>
      </c>
      <c r="G194" s="7">
        <f t="shared" si="24"/>
        <v>0.04131182235954578</v>
      </c>
      <c r="H194" s="9">
        <f t="shared" si="20"/>
        <v>27.919877177640455</v>
      </c>
      <c r="I194" s="9">
        <f t="shared" si="21"/>
        <v>28.002500822359547</v>
      </c>
      <c r="K194" s="36">
        <v>1925</v>
      </c>
      <c r="L194" s="7">
        <v>-0.38440335</v>
      </c>
      <c r="M194" s="7">
        <v>15</v>
      </c>
      <c r="N194" s="7">
        <v>0.037377846</v>
      </c>
      <c r="O194" s="7">
        <f t="shared" si="25"/>
        <v>-0.42178119599999997</v>
      </c>
      <c r="P194" s="7">
        <f t="shared" si="26"/>
        <v>-0.347025504</v>
      </c>
      <c r="Q194" s="7">
        <f t="shared" si="29"/>
        <v>0.06196773353931866</v>
      </c>
      <c r="R194" s="7">
        <f t="shared" si="27"/>
        <v>-0.44637108353931865</v>
      </c>
      <c r="S194" s="7">
        <f t="shared" si="28"/>
        <v>-0.3224356164606813</v>
      </c>
    </row>
    <row r="195" spans="1:19" ht="12.75">
      <c r="A195" s="36">
        <v>1935</v>
      </c>
      <c r="B195" s="7">
        <v>28.136902</v>
      </c>
      <c r="C195" s="7">
        <v>15</v>
      </c>
      <c r="D195" s="7">
        <v>0.10915783</v>
      </c>
      <c r="E195" s="9">
        <f t="shared" si="22"/>
        <v>28.02774417</v>
      </c>
      <c r="F195" s="9">
        <f t="shared" si="23"/>
        <v>28.24605983</v>
      </c>
      <c r="G195" s="7">
        <f t="shared" si="24"/>
        <v>0.04131182235954578</v>
      </c>
      <c r="H195" s="9">
        <f t="shared" si="20"/>
        <v>28.095590177640453</v>
      </c>
      <c r="I195" s="9">
        <f t="shared" si="21"/>
        <v>28.178213822359545</v>
      </c>
      <c r="K195" s="36">
        <v>1935</v>
      </c>
      <c r="L195" s="7">
        <v>-0.32568468</v>
      </c>
      <c r="M195" s="7">
        <v>14</v>
      </c>
      <c r="N195" s="7">
        <v>0.04269862</v>
      </c>
      <c r="O195" s="7">
        <f t="shared" si="25"/>
        <v>-0.3683833</v>
      </c>
      <c r="P195" s="7">
        <f t="shared" si="26"/>
        <v>-0.28298606</v>
      </c>
      <c r="Q195" s="7">
        <f t="shared" si="29"/>
        <v>0.06414269805898185</v>
      </c>
      <c r="R195" s="7">
        <f t="shared" si="27"/>
        <v>-0.3898273780589818</v>
      </c>
      <c r="S195" s="7">
        <f t="shared" si="28"/>
        <v>-0.2615419819410182</v>
      </c>
    </row>
    <row r="196" spans="1:19" ht="12.75">
      <c r="A196" s="36">
        <v>1945</v>
      </c>
      <c r="B196" s="7">
        <v>28.223853</v>
      </c>
      <c r="C196" s="7">
        <v>14</v>
      </c>
      <c r="D196" s="7">
        <v>0.13789879</v>
      </c>
      <c r="E196" s="9">
        <f t="shared" si="22"/>
        <v>28.085954209999997</v>
      </c>
      <c r="F196" s="9">
        <f t="shared" si="23"/>
        <v>28.36175179</v>
      </c>
      <c r="G196" s="7">
        <f t="shared" si="24"/>
        <v>0.042761798705987904</v>
      </c>
      <c r="H196" s="9">
        <f>B196-G196</f>
        <v>28.18109120129401</v>
      </c>
      <c r="I196" s="9">
        <f>B196+G196</f>
        <v>28.266614798705987</v>
      </c>
      <c r="K196" s="36">
        <v>1945</v>
      </c>
      <c r="L196" s="7">
        <v>-0.33699866</v>
      </c>
      <c r="M196" s="7">
        <v>13</v>
      </c>
      <c r="N196" s="7">
        <v>0.045398359</v>
      </c>
      <c r="O196" s="7">
        <f t="shared" si="25"/>
        <v>-0.382397019</v>
      </c>
      <c r="P196" s="7">
        <f t="shared" si="26"/>
        <v>-0.291600301</v>
      </c>
      <c r="Q196" s="7">
        <f t="shared" si="29"/>
        <v>0.06656402354702749</v>
      </c>
      <c r="R196" s="7">
        <f t="shared" si="27"/>
        <v>-0.4035626835470275</v>
      </c>
      <c r="S196" s="7">
        <f t="shared" si="28"/>
        <v>-0.2704346364529725</v>
      </c>
    </row>
    <row r="197" spans="1:19" ht="12.75">
      <c r="A197" s="36">
        <v>1955</v>
      </c>
      <c r="B197" s="7">
        <v>28.360316</v>
      </c>
      <c r="C197" s="7">
        <v>13</v>
      </c>
      <c r="D197" s="7">
        <v>0.12105767</v>
      </c>
      <c r="E197" s="9">
        <f>B197-D197</f>
        <v>28.239258330000002</v>
      </c>
      <c r="F197" s="9">
        <f>B197+D197</f>
        <v>28.48137367</v>
      </c>
      <c r="G197" s="7">
        <f>0.16/SQRT(C197)</f>
        <v>0.044376015698018335</v>
      </c>
      <c r="H197" s="9">
        <f>B197-G197</f>
        <v>28.315939984301984</v>
      </c>
      <c r="I197" s="9">
        <f>B197+G197</f>
        <v>28.404692015698018</v>
      </c>
      <c r="K197" s="36">
        <v>1955</v>
      </c>
      <c r="L197" s="7">
        <v>-0.27030535</v>
      </c>
      <c r="M197" s="7">
        <v>12</v>
      </c>
      <c r="N197" s="7">
        <v>0.038870919</v>
      </c>
      <c r="O197" s="7">
        <f>L197-N197</f>
        <v>-0.309176269</v>
      </c>
      <c r="P197" s="7">
        <f>L197+N197</f>
        <v>-0.231434431</v>
      </c>
      <c r="Q197" s="7">
        <f>0.24/(SQRT(M197))</f>
        <v>0.06928203230275509</v>
      </c>
      <c r="R197" s="7">
        <f>L197-Q197</f>
        <v>-0.3395873823027551</v>
      </c>
      <c r="S197" s="7">
        <f>L197+Q197</f>
        <v>-0.2010233176972449</v>
      </c>
    </row>
    <row r="198" spans="2:14" ht="12.75">
      <c r="B198" s="5"/>
      <c r="C198" s="5"/>
      <c r="D198" s="5"/>
      <c r="L198" s="5"/>
      <c r="M198" s="5"/>
      <c r="N198" s="5"/>
    </row>
    <row r="199" spans="2:14" ht="12.75">
      <c r="B199" s="5"/>
      <c r="C199" s="5"/>
      <c r="D199" s="5"/>
      <c r="L199" s="5"/>
      <c r="M199" s="5"/>
      <c r="N199" s="5"/>
    </row>
    <row r="200" spans="12:14" ht="12.75">
      <c r="L200" s="5"/>
      <c r="M200" s="5"/>
      <c r="N200" s="5"/>
    </row>
    <row r="201" spans="12:14" ht="12.75">
      <c r="L201" s="5"/>
      <c r="M201" s="5"/>
      <c r="N201" s="5"/>
    </row>
    <row r="202" spans="12:14" ht="12.75">
      <c r="L202" s="5"/>
      <c r="M202" s="5"/>
      <c r="N202" s="5"/>
    </row>
    <row r="203" spans="12:14" ht="12.75">
      <c r="L203" s="5"/>
      <c r="M203" s="5"/>
      <c r="N203" s="5"/>
    </row>
    <row r="204" spans="12:14" ht="12.75">
      <c r="L204" s="5"/>
      <c r="M204" s="5"/>
      <c r="N204" s="5"/>
    </row>
    <row r="205" spans="12:14" ht="12.75">
      <c r="L205" s="5"/>
      <c r="M205" s="5"/>
      <c r="N205" s="5"/>
    </row>
    <row r="206" spans="12:14" ht="12.75">
      <c r="L206" s="5"/>
      <c r="M206" s="5"/>
      <c r="N206" s="5"/>
    </row>
    <row r="207" spans="12:14" ht="12.75">
      <c r="L207" s="5"/>
      <c r="M207" s="5"/>
      <c r="N207" s="5"/>
    </row>
    <row r="208" spans="12:14" ht="12.75">
      <c r="L208" s="5"/>
      <c r="M208" s="5"/>
      <c r="N208" s="5"/>
    </row>
    <row r="209" spans="12:14" ht="12.75">
      <c r="L209" s="5"/>
      <c r="M209" s="5"/>
      <c r="N209" s="5"/>
    </row>
    <row r="210" spans="12:14" ht="12.75">
      <c r="L210" s="5"/>
      <c r="M210" s="5"/>
      <c r="N210" s="5"/>
    </row>
    <row r="211" spans="12:14" ht="12.75">
      <c r="L211" s="5"/>
      <c r="M211" s="5"/>
      <c r="N211" s="5"/>
    </row>
    <row r="212" spans="12:14" ht="12.75">
      <c r="L212" s="5"/>
      <c r="M212" s="5"/>
      <c r="N212" s="5"/>
    </row>
    <row r="213" spans="12:14" ht="12.75">
      <c r="L213" s="5"/>
      <c r="M213" s="5"/>
      <c r="N213" s="5"/>
    </row>
    <row r="214" spans="12:14" ht="12.75">
      <c r="L214" s="5"/>
      <c r="M214" s="5"/>
      <c r="N214" s="5"/>
    </row>
    <row r="215" spans="12:14" ht="12.75">
      <c r="L215" s="5"/>
      <c r="M215" s="5"/>
      <c r="N215" s="5"/>
    </row>
    <row r="216" spans="12:14" ht="12.75">
      <c r="L216" s="5"/>
      <c r="M216" s="5"/>
      <c r="N216" s="5"/>
    </row>
    <row r="217" spans="12:14" ht="12.75">
      <c r="L217" s="5"/>
      <c r="M217" s="5"/>
      <c r="N217" s="5"/>
    </row>
    <row r="218" spans="12:14" ht="12.75">
      <c r="L218" s="5"/>
      <c r="M218" s="5"/>
      <c r="N218" s="5"/>
    </row>
    <row r="219" spans="12:14" ht="12.75">
      <c r="L219" s="5"/>
      <c r="M219" s="5"/>
      <c r="N219" s="5"/>
    </row>
    <row r="220" spans="12:14" ht="12.75">
      <c r="L220" s="5"/>
      <c r="M220" s="5"/>
      <c r="N220" s="5"/>
    </row>
    <row r="221" spans="12:14" ht="12.75">
      <c r="L221" s="5"/>
      <c r="M221" s="5"/>
      <c r="N221" s="5"/>
    </row>
    <row r="222" spans="12:14" ht="12.75">
      <c r="L222" s="5"/>
      <c r="M222" s="5"/>
      <c r="N222" s="5"/>
    </row>
    <row r="223" spans="12:14" ht="12.75">
      <c r="L223" s="5"/>
      <c r="M223" s="5"/>
      <c r="N223" s="5"/>
    </row>
    <row r="224" spans="12:14" ht="12.75">
      <c r="L224" s="5"/>
      <c r="M224" s="5"/>
      <c r="N224" s="5"/>
    </row>
    <row r="225" spans="12:14" ht="12.75">
      <c r="L225" s="5"/>
      <c r="M225" s="5"/>
      <c r="N225" s="5"/>
    </row>
    <row r="226" spans="12:14" ht="12.75">
      <c r="L226" s="5"/>
      <c r="M226" s="5"/>
      <c r="N226" s="5"/>
    </row>
    <row r="227" spans="12:14" ht="12.75">
      <c r="L227" s="5"/>
      <c r="M227" s="5"/>
      <c r="N227" s="5"/>
    </row>
    <row r="228" spans="12:14" ht="12.75">
      <c r="L228" s="5"/>
      <c r="M228" s="5"/>
      <c r="N228" s="5"/>
    </row>
    <row r="229" spans="12:14" ht="12.75">
      <c r="L229" s="5"/>
      <c r="M229" s="5"/>
      <c r="N229" s="5"/>
    </row>
    <row r="230" spans="12:14" ht="12.75">
      <c r="L230" s="5"/>
      <c r="M230" s="5"/>
      <c r="N230" s="5"/>
    </row>
    <row r="231" spans="12:14" ht="12.75">
      <c r="L231" s="5"/>
      <c r="M231" s="5"/>
      <c r="N231" s="5"/>
    </row>
    <row r="232" spans="12:14" ht="12.75">
      <c r="L232" s="5"/>
      <c r="M232" s="5"/>
      <c r="N232" s="5"/>
    </row>
    <row r="233" spans="12:14" ht="12.75">
      <c r="L233" s="5"/>
      <c r="M233" s="5"/>
      <c r="N233" s="5"/>
    </row>
    <row r="234" spans="12:14" ht="12.75">
      <c r="L234" s="5"/>
      <c r="M234" s="5"/>
      <c r="N234" s="5"/>
    </row>
    <row r="235" spans="12:14" ht="12.75">
      <c r="L235" s="5"/>
      <c r="M235" s="5"/>
      <c r="N235" s="5"/>
    </row>
    <row r="236" spans="12:14" ht="12.75">
      <c r="L236" s="5"/>
      <c r="M236" s="5"/>
      <c r="N236" s="5"/>
    </row>
    <row r="237" spans="12:14" ht="12.75">
      <c r="L237" s="5"/>
      <c r="M237" s="5"/>
      <c r="N237" s="5"/>
    </row>
    <row r="238" spans="12:14" ht="12.75">
      <c r="L238" s="5"/>
      <c r="M238" s="5"/>
      <c r="N238" s="5"/>
    </row>
    <row r="239" spans="12:14" ht="12.75">
      <c r="L239" s="5"/>
      <c r="M239" s="5"/>
      <c r="N239" s="5"/>
    </row>
    <row r="240" spans="12:14" ht="12.75">
      <c r="L240" s="5"/>
      <c r="M240" s="5"/>
      <c r="N240" s="5"/>
    </row>
    <row r="241" spans="12:14" ht="12.75">
      <c r="L241" s="5"/>
      <c r="M241" s="5"/>
      <c r="N241" s="5"/>
    </row>
    <row r="242" spans="12:14" ht="12.75">
      <c r="L242" s="5"/>
      <c r="M242" s="5"/>
      <c r="N242" s="5"/>
    </row>
    <row r="243" spans="12:14" ht="12.75">
      <c r="L243" s="5"/>
      <c r="M243" s="5"/>
      <c r="N243" s="5"/>
    </row>
    <row r="244" spans="12:14" ht="12.75">
      <c r="L244" s="5"/>
      <c r="M244" s="5"/>
      <c r="N244" s="5"/>
    </row>
    <row r="245" spans="12:14" ht="12.75">
      <c r="L245" s="5"/>
      <c r="M245" s="5"/>
      <c r="N245" s="5"/>
    </row>
    <row r="246" spans="12:14" ht="12.75">
      <c r="L246" s="5"/>
      <c r="M246" s="5"/>
      <c r="N246" s="5"/>
    </row>
    <row r="247" spans="12:14" ht="12.75">
      <c r="L247" s="5"/>
      <c r="M247" s="5"/>
      <c r="N247" s="5"/>
    </row>
    <row r="248" spans="12:14" ht="12.75">
      <c r="L248" s="5"/>
      <c r="M248" s="5"/>
      <c r="N248" s="5"/>
    </row>
    <row r="249" spans="12:14" ht="12.75">
      <c r="L249" s="5"/>
      <c r="M249" s="5"/>
      <c r="N249" s="5"/>
    </row>
    <row r="250" spans="12:14" ht="12.75">
      <c r="L250" s="5"/>
      <c r="M250" s="5"/>
      <c r="N250" s="5"/>
    </row>
    <row r="251" spans="12:14" ht="12.75">
      <c r="L251" s="5"/>
      <c r="M251" s="5"/>
      <c r="N251" s="5"/>
    </row>
    <row r="252" spans="12:14" ht="12.75">
      <c r="L252" s="5"/>
      <c r="M252" s="5"/>
      <c r="N252" s="5"/>
    </row>
    <row r="253" spans="12:14" ht="12.75">
      <c r="L253" s="5"/>
      <c r="M253" s="5"/>
      <c r="N253" s="5"/>
    </row>
    <row r="254" spans="12:14" ht="12.75">
      <c r="L254" s="5"/>
      <c r="M254" s="5"/>
      <c r="N254" s="5"/>
    </row>
    <row r="255" spans="12:14" ht="12.75">
      <c r="L255" s="5"/>
      <c r="M255" s="5"/>
      <c r="N255" s="5"/>
    </row>
    <row r="256" spans="12:14" ht="12.75">
      <c r="L256" s="5"/>
      <c r="M256" s="5"/>
      <c r="N256" s="5"/>
    </row>
    <row r="257" spans="12:14" ht="12.75">
      <c r="L257" s="5"/>
      <c r="M257" s="5"/>
      <c r="N257" s="5"/>
    </row>
    <row r="258" spans="12:14" ht="12.75">
      <c r="L258" s="5"/>
      <c r="M258" s="5"/>
      <c r="N258" s="5"/>
    </row>
    <row r="259" spans="12:14" ht="12.75">
      <c r="L259" s="5"/>
      <c r="M259" s="5"/>
      <c r="N259" s="5"/>
    </row>
    <row r="260" spans="12:14" ht="12.75">
      <c r="L260" s="5"/>
      <c r="M260" s="5"/>
      <c r="N260" s="5"/>
    </row>
    <row r="261" spans="12:14" ht="12.75">
      <c r="L261" s="5"/>
      <c r="M261" s="5"/>
      <c r="N261" s="5"/>
    </row>
    <row r="262" spans="12:14" ht="12.75">
      <c r="L262" s="5"/>
      <c r="M262" s="5"/>
      <c r="N262" s="5"/>
    </row>
    <row r="263" spans="12:14" ht="12.75">
      <c r="L263" s="5"/>
      <c r="M263" s="5"/>
      <c r="N263" s="5"/>
    </row>
    <row r="264" spans="12:14" ht="12.75">
      <c r="L264" s="5"/>
      <c r="M264" s="5"/>
      <c r="N264" s="5"/>
    </row>
    <row r="265" spans="12:14" ht="12.75">
      <c r="L265" s="5"/>
      <c r="M265" s="5"/>
      <c r="N265" s="5"/>
    </row>
    <row r="266" spans="12:14" ht="12.75">
      <c r="L266" s="5"/>
      <c r="M266" s="5"/>
      <c r="N266" s="5"/>
    </row>
    <row r="267" spans="12:14" ht="12.75">
      <c r="L267" s="5"/>
      <c r="M267" s="5"/>
      <c r="N267" s="5"/>
    </row>
    <row r="268" spans="12:14" ht="12.75">
      <c r="L268" s="5"/>
      <c r="M268" s="5"/>
      <c r="N268" s="5"/>
    </row>
    <row r="269" spans="12:14" ht="12.75">
      <c r="L269" s="5"/>
      <c r="M269" s="5"/>
      <c r="N269" s="5"/>
    </row>
    <row r="270" spans="12:14" ht="12.75">
      <c r="L270" s="5"/>
      <c r="M270" s="5"/>
      <c r="N270" s="5"/>
    </row>
    <row r="271" spans="12:14" ht="12.75">
      <c r="L271" s="5"/>
      <c r="M271" s="5"/>
      <c r="N271" s="5"/>
    </row>
    <row r="272" spans="12:14" ht="12.75">
      <c r="L272" s="5"/>
      <c r="M272" s="5"/>
      <c r="N272" s="5"/>
    </row>
    <row r="273" spans="12:14" ht="12.75">
      <c r="L273" s="5"/>
      <c r="M273" s="5"/>
      <c r="N273" s="5"/>
    </row>
    <row r="274" spans="12:14" ht="12.75">
      <c r="L274" s="5"/>
      <c r="M274" s="5"/>
      <c r="N274" s="5"/>
    </row>
    <row r="275" spans="12:14" ht="12.75">
      <c r="L275" s="5"/>
      <c r="M275" s="5"/>
      <c r="N275" s="5"/>
    </row>
    <row r="276" spans="12:14" ht="12.75">
      <c r="L276" s="5"/>
      <c r="M276" s="5"/>
      <c r="N276" s="5"/>
    </row>
    <row r="277" spans="12:14" ht="12.75">
      <c r="L277" s="5"/>
      <c r="M277" s="5"/>
      <c r="N277" s="5"/>
    </row>
    <row r="278" spans="12:14" ht="12.75">
      <c r="L278" s="5"/>
      <c r="M278" s="5"/>
      <c r="N278" s="5"/>
    </row>
    <row r="279" spans="12:14" ht="12.75">
      <c r="L279" s="5"/>
      <c r="M279" s="5"/>
      <c r="N279" s="5"/>
    </row>
    <row r="280" spans="12:14" ht="12.75">
      <c r="L280" s="5"/>
      <c r="M280" s="5"/>
      <c r="N280" s="5"/>
    </row>
    <row r="281" spans="12:14" ht="12.75">
      <c r="L281" s="5"/>
      <c r="M281" s="5"/>
      <c r="N281" s="5"/>
    </row>
    <row r="282" spans="12:14" ht="12.75">
      <c r="L282" s="5"/>
      <c r="M282" s="5"/>
      <c r="N282" s="5"/>
    </row>
    <row r="283" spans="12:14" ht="12.75">
      <c r="L283" s="5"/>
      <c r="M283" s="5"/>
      <c r="N283" s="5"/>
    </row>
    <row r="284" spans="12:14" ht="12.75">
      <c r="L284" s="5"/>
      <c r="M284" s="5"/>
      <c r="N284" s="5"/>
    </row>
    <row r="285" spans="12:14" ht="12.75">
      <c r="L285" s="5"/>
      <c r="M285" s="5"/>
      <c r="N285" s="5"/>
    </row>
    <row r="286" spans="12:14" ht="12.75">
      <c r="L286" s="5"/>
      <c r="M286" s="5"/>
      <c r="N286" s="5"/>
    </row>
    <row r="287" spans="12:14" ht="12.75">
      <c r="L287" s="5"/>
      <c r="M287" s="5"/>
      <c r="N287" s="5"/>
    </row>
    <row r="288" spans="12:14" ht="12.75">
      <c r="L288" s="5"/>
      <c r="M288" s="5"/>
      <c r="N288" s="5"/>
    </row>
    <row r="289" spans="12:14" ht="12.75">
      <c r="L289" s="5"/>
      <c r="M289" s="5"/>
      <c r="N289" s="5"/>
    </row>
    <row r="290" spans="12:14" ht="12.75">
      <c r="L290" s="5"/>
      <c r="M290" s="5"/>
      <c r="N290" s="5"/>
    </row>
    <row r="291" spans="12:14" ht="12.75">
      <c r="L291" s="5"/>
      <c r="M291" s="5"/>
      <c r="N291" s="5"/>
    </row>
    <row r="292" spans="12:14" ht="12.75">
      <c r="L292" s="5"/>
      <c r="M292" s="5"/>
      <c r="N292" s="5"/>
    </row>
    <row r="293" spans="12:14" ht="12.75">
      <c r="L293" s="5"/>
      <c r="M293" s="5"/>
      <c r="N293" s="5"/>
    </row>
    <row r="294" spans="12:14" ht="12.75">
      <c r="L294" s="5"/>
      <c r="M294" s="5"/>
      <c r="N294" s="5"/>
    </row>
    <row r="295" spans="12:14" ht="12.75">
      <c r="L295" s="5"/>
      <c r="M295" s="5"/>
      <c r="N295" s="5"/>
    </row>
    <row r="296" spans="12:14" ht="12.75">
      <c r="L296" s="5"/>
      <c r="M296" s="5"/>
      <c r="N296" s="5"/>
    </row>
    <row r="297" spans="12:14" ht="12.75">
      <c r="L297" s="5"/>
      <c r="M297" s="5"/>
      <c r="N297" s="5"/>
    </row>
    <row r="298" spans="12:14" ht="12.75">
      <c r="L298" s="5"/>
      <c r="M298" s="5"/>
      <c r="N298" s="5"/>
    </row>
    <row r="299" spans="12:14" ht="12.75">
      <c r="L299" s="5"/>
      <c r="M299" s="5"/>
      <c r="N299" s="5"/>
    </row>
    <row r="300" spans="12:14" ht="12.75">
      <c r="L300" s="5"/>
      <c r="M300" s="5"/>
      <c r="N300" s="5"/>
    </row>
    <row r="301" spans="12:14" ht="12.75">
      <c r="L301" s="5"/>
      <c r="M301" s="5"/>
      <c r="N301" s="5"/>
    </row>
    <row r="302" spans="12:14" ht="12.75">
      <c r="L302" s="5"/>
      <c r="M302" s="5"/>
      <c r="N302" s="5"/>
    </row>
    <row r="303" spans="12:14" ht="12.75">
      <c r="L303" s="5"/>
      <c r="M303" s="5"/>
      <c r="N303" s="5"/>
    </row>
    <row r="304" spans="12:14" ht="12.75">
      <c r="L304" s="5"/>
      <c r="M304" s="5"/>
      <c r="N304" s="5"/>
    </row>
    <row r="305" spans="12:14" ht="12.75">
      <c r="L305" s="5"/>
      <c r="M305" s="5"/>
      <c r="N305" s="5"/>
    </row>
    <row r="306" spans="12:14" ht="12.75">
      <c r="L306" s="5"/>
      <c r="M306" s="5"/>
      <c r="N306" s="5"/>
    </row>
    <row r="307" spans="12:14" ht="12.75">
      <c r="L307" s="5"/>
      <c r="M307" s="5"/>
      <c r="N307" s="5"/>
    </row>
    <row r="308" spans="12:14" ht="12.75">
      <c r="L308" s="5"/>
      <c r="M308" s="5"/>
      <c r="N308" s="5"/>
    </row>
    <row r="309" spans="12:14" ht="12.75">
      <c r="L309" s="5"/>
      <c r="M309" s="5"/>
      <c r="N309" s="5"/>
    </row>
    <row r="310" spans="12:14" ht="12.75">
      <c r="L310" s="5"/>
      <c r="M310" s="5"/>
      <c r="N310" s="5"/>
    </row>
    <row r="311" spans="12:14" ht="12.75">
      <c r="L311" s="5"/>
      <c r="M311" s="5"/>
      <c r="N311" s="5"/>
    </row>
    <row r="312" spans="12:14" ht="12.75">
      <c r="L312" s="5"/>
      <c r="M312" s="5"/>
      <c r="N312" s="5"/>
    </row>
    <row r="313" spans="12:14" ht="12.75">
      <c r="L313" s="5"/>
      <c r="M313" s="5"/>
      <c r="N313" s="5"/>
    </row>
    <row r="314" spans="12:14" ht="12.75">
      <c r="L314" s="5"/>
      <c r="M314" s="5"/>
      <c r="N314" s="5"/>
    </row>
    <row r="315" spans="12:14" ht="12.75">
      <c r="L315" s="5"/>
      <c r="M315" s="5"/>
      <c r="N315" s="5"/>
    </row>
    <row r="316" spans="12:14" ht="12.75">
      <c r="L316" s="5"/>
      <c r="M316" s="5"/>
      <c r="N316" s="5"/>
    </row>
    <row r="317" spans="12:14" ht="12.75">
      <c r="L317" s="5"/>
      <c r="M317" s="5"/>
      <c r="N317" s="5"/>
    </row>
    <row r="318" spans="12:14" ht="12.75">
      <c r="L318" s="5"/>
      <c r="M318" s="5"/>
      <c r="N318" s="5"/>
    </row>
    <row r="319" spans="12:14" ht="12.75">
      <c r="L319" s="5"/>
      <c r="M319" s="5"/>
      <c r="N319" s="5"/>
    </row>
    <row r="320" spans="12:14" ht="12.75">
      <c r="L320" s="5"/>
      <c r="M320" s="5"/>
      <c r="N320" s="5"/>
    </row>
    <row r="321" spans="12:14" ht="12.75">
      <c r="L321" s="5"/>
      <c r="M321" s="5"/>
      <c r="N321" s="5"/>
    </row>
    <row r="322" spans="12:14" ht="12.75">
      <c r="L322" s="5"/>
      <c r="M322" s="5"/>
      <c r="N322" s="5"/>
    </row>
    <row r="323" spans="12:14" ht="12.75">
      <c r="L323" s="5"/>
      <c r="M323" s="5"/>
      <c r="N323" s="5"/>
    </row>
    <row r="324" spans="12:14" ht="12.75">
      <c r="L324" s="5"/>
      <c r="M324" s="5"/>
      <c r="N324" s="5"/>
    </row>
    <row r="325" spans="12:14" ht="12.75">
      <c r="L325" s="5"/>
      <c r="M325" s="5"/>
      <c r="N325" s="5"/>
    </row>
    <row r="326" spans="12:14" ht="12.75">
      <c r="L326" s="5"/>
      <c r="M326" s="5"/>
      <c r="N326" s="5"/>
    </row>
    <row r="327" spans="12:14" ht="12.75">
      <c r="L327" s="5"/>
      <c r="M327" s="5"/>
      <c r="N327" s="5"/>
    </row>
    <row r="328" spans="12:14" ht="12.75">
      <c r="L328" s="5"/>
      <c r="M328" s="5"/>
      <c r="N328" s="5"/>
    </row>
    <row r="329" spans="12:14" ht="12.75">
      <c r="L329" s="5"/>
      <c r="M329" s="5"/>
      <c r="N329" s="5"/>
    </row>
    <row r="330" spans="12:14" ht="12.75">
      <c r="L330" s="5"/>
      <c r="M330" s="5"/>
      <c r="N330" s="5"/>
    </row>
    <row r="331" spans="12:14" ht="12.75">
      <c r="L331" s="5"/>
      <c r="M331" s="5"/>
      <c r="N331" s="5"/>
    </row>
    <row r="332" spans="12:14" ht="12.75">
      <c r="L332" s="5"/>
      <c r="M332" s="5"/>
      <c r="N332" s="5"/>
    </row>
    <row r="333" spans="12:14" ht="12.75">
      <c r="L333" s="5"/>
      <c r="M333" s="5"/>
      <c r="N333" s="5"/>
    </row>
    <row r="334" spans="12:14" ht="12.75">
      <c r="L334" s="5"/>
      <c r="M334" s="5"/>
      <c r="N334" s="5"/>
    </row>
    <row r="335" spans="12:14" ht="12.75">
      <c r="L335" s="5"/>
      <c r="M335" s="5"/>
      <c r="N335" s="5"/>
    </row>
    <row r="336" spans="12:14" ht="12.75">
      <c r="L336" s="5"/>
      <c r="M336" s="5"/>
      <c r="N336" s="5"/>
    </row>
    <row r="337" spans="12:14" ht="12.75">
      <c r="L337" s="5"/>
      <c r="M337" s="5"/>
      <c r="N337" s="5"/>
    </row>
    <row r="338" spans="12:14" ht="12.75">
      <c r="L338" s="5"/>
      <c r="M338" s="5"/>
      <c r="N338" s="5"/>
    </row>
    <row r="339" spans="12:14" ht="12.75">
      <c r="L339" s="5"/>
      <c r="M339" s="5"/>
      <c r="N339" s="5"/>
    </row>
    <row r="340" spans="12:14" ht="12.75">
      <c r="L340" s="5"/>
      <c r="M340" s="5"/>
      <c r="N340" s="5"/>
    </row>
    <row r="341" spans="12:14" ht="12.75">
      <c r="L341" s="5"/>
      <c r="M341" s="5"/>
      <c r="N341" s="5"/>
    </row>
    <row r="342" spans="12:14" ht="12.75">
      <c r="L342" s="5"/>
      <c r="M342" s="5"/>
      <c r="N342" s="5"/>
    </row>
    <row r="343" spans="12:14" ht="12.75">
      <c r="L343" s="5"/>
      <c r="M343" s="5"/>
      <c r="N343" s="5"/>
    </row>
    <row r="344" spans="12:14" ht="12.75">
      <c r="L344" s="5"/>
      <c r="M344" s="5"/>
      <c r="N344" s="5"/>
    </row>
    <row r="345" spans="12:14" ht="12.75">
      <c r="L345" s="5"/>
      <c r="M345" s="5"/>
      <c r="N345" s="5"/>
    </row>
    <row r="346" spans="12:14" ht="12.75">
      <c r="L346" s="5"/>
      <c r="M346" s="5"/>
      <c r="N346" s="5"/>
    </row>
    <row r="347" spans="12:14" ht="12.75">
      <c r="L347" s="5"/>
      <c r="M347" s="5"/>
      <c r="N347" s="5"/>
    </row>
    <row r="348" spans="12:14" ht="12.75">
      <c r="L348" s="5"/>
      <c r="M348" s="5"/>
      <c r="N348" s="5"/>
    </row>
    <row r="349" spans="12:14" ht="12.75">
      <c r="L349" s="5"/>
      <c r="M349" s="5"/>
      <c r="N349" s="5"/>
    </row>
    <row r="350" spans="12:14" ht="12.75">
      <c r="L350" s="5"/>
      <c r="M350" s="5"/>
      <c r="N350" s="5"/>
    </row>
    <row r="351" spans="12:14" ht="12.75">
      <c r="L351" s="5"/>
      <c r="M351" s="5"/>
      <c r="N351" s="5"/>
    </row>
    <row r="352" spans="12:14" ht="12.75">
      <c r="L352" s="5"/>
      <c r="M352" s="5"/>
      <c r="N352" s="5"/>
    </row>
    <row r="353" spans="12:14" ht="12.75">
      <c r="L353" s="5"/>
      <c r="M353" s="5"/>
      <c r="N353" s="5"/>
    </row>
    <row r="354" spans="12:14" ht="12.75">
      <c r="L354" s="5"/>
      <c r="M354" s="5"/>
      <c r="N354" s="5"/>
    </row>
    <row r="355" spans="12:14" ht="12.75">
      <c r="L355" s="5"/>
      <c r="M355" s="5"/>
      <c r="N355" s="5"/>
    </row>
    <row r="356" spans="12:14" ht="12.75">
      <c r="L356" s="5"/>
      <c r="M356" s="5"/>
      <c r="N356" s="5"/>
    </row>
    <row r="357" spans="12:14" ht="12.75">
      <c r="L357" s="5"/>
      <c r="M357" s="5"/>
      <c r="N357" s="5"/>
    </row>
    <row r="358" spans="12:14" ht="12.75">
      <c r="L358" s="5"/>
      <c r="M358" s="5"/>
      <c r="N358" s="5"/>
    </row>
    <row r="359" spans="12:14" ht="12.75">
      <c r="L359" s="5"/>
      <c r="M359" s="5"/>
      <c r="N359" s="5"/>
    </row>
    <row r="360" spans="12:14" ht="12.75">
      <c r="L360" s="5"/>
      <c r="M360" s="5"/>
      <c r="N360" s="5"/>
    </row>
    <row r="361" spans="12:14" ht="12.75">
      <c r="L361" s="5"/>
      <c r="M361" s="5"/>
      <c r="N361" s="5"/>
    </row>
    <row r="362" spans="12:14" ht="12.75">
      <c r="L362" s="5"/>
      <c r="M362" s="5"/>
      <c r="N362" s="5"/>
    </row>
    <row r="363" spans="12:14" ht="12.75">
      <c r="L363" s="5"/>
      <c r="M363" s="5"/>
      <c r="N363" s="5"/>
    </row>
    <row r="364" spans="12:14" ht="12.75">
      <c r="L364" s="5"/>
      <c r="M364" s="5"/>
      <c r="N364" s="5"/>
    </row>
    <row r="365" spans="12:14" ht="12.75">
      <c r="L365" s="5"/>
      <c r="M365" s="5"/>
      <c r="N365" s="5"/>
    </row>
    <row r="366" spans="12:14" ht="12.75">
      <c r="L366" s="5"/>
      <c r="M366" s="5"/>
      <c r="N366" s="5"/>
    </row>
    <row r="367" spans="12:14" ht="12.75">
      <c r="L367" s="5"/>
      <c r="M367" s="5"/>
      <c r="N367" s="5"/>
    </row>
    <row r="368" spans="12:14" ht="12.75">
      <c r="L368" s="5"/>
      <c r="M368" s="5"/>
      <c r="N368" s="5"/>
    </row>
    <row r="369" spans="12:14" ht="12.75">
      <c r="L369" s="5"/>
      <c r="M369" s="5"/>
      <c r="N369" s="5"/>
    </row>
    <row r="370" spans="12:14" ht="12.75">
      <c r="L370" s="5"/>
      <c r="M370" s="5"/>
      <c r="N370" s="5"/>
    </row>
    <row r="371" spans="12:14" ht="12.75">
      <c r="L371" s="5"/>
      <c r="M371" s="5"/>
      <c r="N371" s="5"/>
    </row>
    <row r="372" spans="12:14" ht="12.75">
      <c r="L372" s="5"/>
      <c r="M372" s="5"/>
      <c r="N372" s="5"/>
    </row>
    <row r="373" spans="12:14" ht="12.75">
      <c r="L373" s="5"/>
      <c r="M373" s="5"/>
      <c r="N373" s="5"/>
    </row>
    <row r="374" spans="12:14" ht="12.75">
      <c r="L374" s="5"/>
      <c r="M374" s="5"/>
      <c r="N374" s="5"/>
    </row>
    <row r="375" spans="12:14" ht="12.75">
      <c r="L375" s="5"/>
      <c r="M375" s="5"/>
      <c r="N375" s="5"/>
    </row>
    <row r="376" spans="12:14" ht="12.75">
      <c r="L376" s="5"/>
      <c r="M376" s="5"/>
      <c r="N376" s="5"/>
    </row>
    <row r="377" spans="12:14" ht="12.75">
      <c r="L377" s="5"/>
      <c r="M377" s="5"/>
      <c r="N377" s="5"/>
    </row>
    <row r="378" spans="12:14" ht="12.75">
      <c r="L378" s="5"/>
      <c r="M378" s="5"/>
      <c r="N378" s="5"/>
    </row>
    <row r="379" spans="12:14" ht="12.75">
      <c r="L379" s="5"/>
      <c r="M379" s="5"/>
      <c r="N379" s="5"/>
    </row>
    <row r="380" spans="12:14" ht="12.75">
      <c r="L380" s="5"/>
      <c r="M380" s="5"/>
      <c r="N380" s="5"/>
    </row>
    <row r="381" spans="12:14" ht="12.75">
      <c r="L381" s="5"/>
      <c r="M381" s="5"/>
      <c r="N381" s="5"/>
    </row>
    <row r="382" spans="12:14" ht="12.75">
      <c r="L382" s="5"/>
      <c r="M382" s="5"/>
      <c r="N382" s="5"/>
    </row>
    <row r="383" spans="12:14" ht="12.75">
      <c r="L383" s="5"/>
      <c r="M383" s="5"/>
      <c r="N383" s="5"/>
    </row>
    <row r="384" spans="12:14" ht="12.75">
      <c r="L384" s="5"/>
      <c r="M384" s="5"/>
      <c r="N384" s="5"/>
    </row>
    <row r="385" spans="12:14" ht="12.75">
      <c r="L385" s="5"/>
      <c r="M385" s="5"/>
      <c r="N385" s="5"/>
    </row>
    <row r="386" spans="12:14" ht="12.75">
      <c r="L386" s="5"/>
      <c r="M386" s="5"/>
      <c r="N386" s="5"/>
    </row>
    <row r="387" spans="12:14" ht="12.75">
      <c r="L387" s="5"/>
      <c r="M387" s="5"/>
      <c r="N387" s="5"/>
    </row>
    <row r="388" spans="12:14" ht="12.75">
      <c r="L388" s="5"/>
      <c r="M388" s="5"/>
      <c r="N388" s="5"/>
    </row>
    <row r="389" spans="12:14" ht="12.75">
      <c r="L389" s="5"/>
      <c r="M389" s="5"/>
      <c r="N389" s="5"/>
    </row>
    <row r="390" spans="12:14" ht="12.75">
      <c r="L390" s="5"/>
      <c r="M390" s="5"/>
      <c r="N390" s="5"/>
    </row>
    <row r="391" spans="12:14" ht="12.75">
      <c r="L391" s="5"/>
      <c r="M391" s="5"/>
      <c r="N391" s="5"/>
    </row>
    <row r="392" spans="12:14" ht="12.75">
      <c r="L392" s="5"/>
      <c r="M392" s="5"/>
      <c r="N392" s="5"/>
    </row>
    <row r="393" spans="12:14" ht="12.75">
      <c r="L393" s="5"/>
      <c r="M393" s="5"/>
      <c r="N393" s="5"/>
    </row>
    <row r="394" spans="12:14" ht="12.75">
      <c r="L394" s="5"/>
      <c r="M394" s="5"/>
      <c r="N394" s="5"/>
    </row>
    <row r="395" spans="12:14" ht="12.75">
      <c r="L395" s="5"/>
      <c r="M395" s="5"/>
      <c r="N395" s="5"/>
    </row>
    <row r="396" spans="12:14" ht="12.75">
      <c r="L396" s="5"/>
      <c r="M396" s="5"/>
      <c r="N396" s="5"/>
    </row>
    <row r="397" spans="12:14" ht="12.75">
      <c r="L397" s="5"/>
      <c r="M397" s="5"/>
      <c r="N397" s="5"/>
    </row>
    <row r="398" spans="12:14" ht="12.75">
      <c r="L398" s="5"/>
      <c r="M398" s="5"/>
      <c r="N398" s="5"/>
    </row>
    <row r="399" spans="12:14" ht="12.75">
      <c r="L399" s="5"/>
      <c r="M399" s="5"/>
      <c r="N399" s="5"/>
    </row>
    <row r="400" spans="12:14" ht="12.75">
      <c r="L400" s="5"/>
      <c r="M400" s="5"/>
      <c r="N400" s="5"/>
    </row>
    <row r="401" spans="12:14" ht="12.75">
      <c r="L401" s="5"/>
      <c r="M401" s="5"/>
      <c r="N401" s="5"/>
    </row>
    <row r="402" spans="12:14" ht="12.75">
      <c r="L402" s="5"/>
      <c r="M402" s="5"/>
      <c r="N402" s="5"/>
    </row>
    <row r="403" spans="12:14" ht="12.75">
      <c r="L403" s="5"/>
      <c r="M403" s="5"/>
      <c r="N403" s="5"/>
    </row>
  </sheetData>
  <sheetProtection/>
  <printOptions/>
  <pageMargins left="0.75" right="0.75" top="1" bottom="1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5" width="12.421875" style="5" customWidth="1"/>
  </cols>
  <sheetData>
    <row r="1" ht="15.75">
      <c r="A1" s="10" t="s">
        <v>167</v>
      </c>
    </row>
    <row r="2" ht="12.75">
      <c r="A2" s="5" t="s">
        <v>168</v>
      </c>
    </row>
    <row r="3" ht="12.75">
      <c r="A3" s="5" t="s">
        <v>169</v>
      </c>
    </row>
    <row r="5" spans="1:5" ht="31.5">
      <c r="A5" s="11" t="s">
        <v>105</v>
      </c>
      <c r="B5" s="12" t="s">
        <v>106</v>
      </c>
      <c r="C5" s="12" t="s">
        <v>52</v>
      </c>
      <c r="D5" s="13" t="s">
        <v>107</v>
      </c>
      <c r="E5" s="12" t="s">
        <v>108</v>
      </c>
    </row>
    <row r="6" spans="1:5" ht="12.75">
      <c r="A6" s="14" t="s">
        <v>109</v>
      </c>
      <c r="B6" s="15" t="s">
        <v>110</v>
      </c>
      <c r="C6" s="15" t="s">
        <v>111</v>
      </c>
      <c r="D6" s="15" t="s">
        <v>112</v>
      </c>
      <c r="E6" s="15" t="s">
        <v>113</v>
      </c>
    </row>
    <row r="7" spans="1:5" ht="12.75">
      <c r="A7" s="14" t="s">
        <v>109</v>
      </c>
      <c r="B7" s="15" t="s">
        <v>114</v>
      </c>
      <c r="C7" s="15" t="s">
        <v>115</v>
      </c>
      <c r="D7" s="15" t="s">
        <v>116</v>
      </c>
      <c r="E7" s="15" t="s">
        <v>117</v>
      </c>
    </row>
    <row r="8" spans="1:5" ht="12.75">
      <c r="A8" s="14" t="s">
        <v>109</v>
      </c>
      <c r="B8" s="15" t="s">
        <v>118</v>
      </c>
      <c r="C8" s="15" t="s">
        <v>119</v>
      </c>
      <c r="D8" s="15" t="s">
        <v>120</v>
      </c>
      <c r="E8" s="15" t="s">
        <v>121</v>
      </c>
    </row>
    <row r="9" spans="1:5" ht="12.75">
      <c r="A9" s="14" t="s">
        <v>122</v>
      </c>
      <c r="B9" s="15" t="s">
        <v>123</v>
      </c>
      <c r="C9" s="15" t="s">
        <v>124</v>
      </c>
      <c r="D9" s="15" t="s">
        <v>125</v>
      </c>
      <c r="E9" s="15" t="s">
        <v>113</v>
      </c>
    </row>
    <row r="10" spans="1:5" ht="12.75">
      <c r="A10" s="14" t="s">
        <v>122</v>
      </c>
      <c r="B10" s="15" t="s">
        <v>126</v>
      </c>
      <c r="C10" s="15" t="s">
        <v>127</v>
      </c>
      <c r="D10" s="15" t="s">
        <v>128</v>
      </c>
      <c r="E10" s="15" t="s">
        <v>129</v>
      </c>
    </row>
    <row r="11" spans="1:5" ht="12.75">
      <c r="A11" s="14" t="s">
        <v>122</v>
      </c>
      <c r="B11" s="15" t="s">
        <v>130</v>
      </c>
      <c r="C11" s="15" t="s">
        <v>131</v>
      </c>
      <c r="D11" s="15" t="s">
        <v>132</v>
      </c>
      <c r="E11" s="15" t="s">
        <v>133</v>
      </c>
    </row>
    <row r="12" spans="1:5" ht="12.75">
      <c r="A12" s="14" t="s">
        <v>122</v>
      </c>
      <c r="B12" s="15" t="s">
        <v>134</v>
      </c>
      <c r="C12" s="15" t="s">
        <v>135</v>
      </c>
      <c r="D12" s="15" t="s">
        <v>136</v>
      </c>
      <c r="E12" s="15" t="s">
        <v>137</v>
      </c>
    </row>
    <row r="13" spans="1:5" ht="12.75">
      <c r="A13" s="14" t="s">
        <v>122</v>
      </c>
      <c r="B13" s="15" t="s">
        <v>138</v>
      </c>
      <c r="C13" s="15" t="s">
        <v>139</v>
      </c>
      <c r="D13" s="15" t="s">
        <v>140</v>
      </c>
      <c r="E13" s="15" t="s">
        <v>141</v>
      </c>
    </row>
    <row r="14" spans="1:5" ht="12.75">
      <c r="A14" s="14" t="s">
        <v>122</v>
      </c>
      <c r="B14" s="15" t="s">
        <v>142</v>
      </c>
      <c r="C14" s="15" t="s">
        <v>143</v>
      </c>
      <c r="D14" s="15" t="s">
        <v>144</v>
      </c>
      <c r="E14" s="15" t="s">
        <v>145</v>
      </c>
    </row>
    <row r="15" spans="1:5" ht="12.75">
      <c r="A15" s="14" t="s">
        <v>146</v>
      </c>
      <c r="B15" s="15" t="s">
        <v>147</v>
      </c>
      <c r="C15" s="15" t="s">
        <v>148</v>
      </c>
      <c r="D15" s="15" t="s">
        <v>149</v>
      </c>
      <c r="E15" s="15" t="s">
        <v>150</v>
      </c>
    </row>
    <row r="16" spans="1:5" ht="12.75">
      <c r="A16" s="14" t="s">
        <v>146</v>
      </c>
      <c r="B16" s="15" t="s">
        <v>151</v>
      </c>
      <c r="C16" s="15" t="s">
        <v>152</v>
      </c>
      <c r="D16" s="15" t="s">
        <v>153</v>
      </c>
      <c r="E16" s="15" t="s">
        <v>154</v>
      </c>
    </row>
    <row r="17" spans="1:5" ht="12.75">
      <c r="A17" s="14" t="s">
        <v>146</v>
      </c>
      <c r="B17" s="15" t="s">
        <v>155</v>
      </c>
      <c r="C17" s="15" t="s">
        <v>156</v>
      </c>
      <c r="D17" s="15" t="s">
        <v>157</v>
      </c>
      <c r="E17" s="15" t="s">
        <v>158</v>
      </c>
    </row>
    <row r="18" spans="1:5" ht="12.75">
      <c r="A18" s="14" t="s">
        <v>146</v>
      </c>
      <c r="B18" s="15" t="s">
        <v>159</v>
      </c>
      <c r="C18" s="15" t="s">
        <v>160</v>
      </c>
      <c r="D18" s="15" t="s">
        <v>161</v>
      </c>
      <c r="E18" s="15" t="s">
        <v>162</v>
      </c>
    </row>
    <row r="19" spans="1:5" ht="12.75">
      <c r="A19" s="14" t="s">
        <v>146</v>
      </c>
      <c r="B19" s="15" t="s">
        <v>163</v>
      </c>
      <c r="C19" s="15" t="s">
        <v>164</v>
      </c>
      <c r="D19" s="15" t="s">
        <v>165</v>
      </c>
      <c r="E19" s="15" t="s">
        <v>166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3" width="12.421875" style="5" customWidth="1"/>
  </cols>
  <sheetData>
    <row r="1" ht="15.75">
      <c r="A1" s="10" t="s">
        <v>170</v>
      </c>
    </row>
    <row r="2" spans="1:3" ht="14.25">
      <c r="A2" s="16"/>
      <c r="B2" s="17"/>
      <c r="C2" s="17"/>
    </row>
    <row r="3" spans="1:3" ht="12.75">
      <c r="A3" s="14" t="s">
        <v>171</v>
      </c>
      <c r="B3" s="15" t="s">
        <v>172</v>
      </c>
      <c r="C3" s="15" t="s">
        <v>173</v>
      </c>
    </row>
    <row r="4" spans="1:3" ht="12.75">
      <c r="A4" s="18" t="s">
        <v>111</v>
      </c>
      <c r="B4" s="15">
        <v>1.5745</v>
      </c>
      <c r="C4" s="15">
        <v>0.0395</v>
      </c>
    </row>
    <row r="5" spans="1:3" ht="12.75">
      <c r="A5" s="19" t="s">
        <v>174</v>
      </c>
      <c r="B5" s="15">
        <v>1.4219</v>
      </c>
      <c r="C5" s="15">
        <v>0.0416</v>
      </c>
    </row>
    <row r="6" spans="1:3" ht="12.75">
      <c r="A6" s="19" t="s">
        <v>175</v>
      </c>
      <c r="B6" s="15">
        <v>1.2811</v>
      </c>
      <c r="C6" s="15">
        <v>0.038</v>
      </c>
    </row>
    <row r="7" spans="1:3" ht="12.75">
      <c r="A7" s="19" t="s">
        <v>176</v>
      </c>
      <c r="B7" s="15">
        <v>1.2833</v>
      </c>
      <c r="C7" s="15">
        <v>0.0407</v>
      </c>
    </row>
    <row r="8" spans="1:3" ht="12.75">
      <c r="A8" s="19" t="s">
        <v>177</v>
      </c>
      <c r="B8" s="15">
        <v>1.1375</v>
      </c>
      <c r="C8" s="15">
        <v>0.0404</v>
      </c>
    </row>
    <row r="9" spans="1:3" ht="12.75">
      <c r="A9" s="19" t="s">
        <v>178</v>
      </c>
      <c r="B9" s="15">
        <v>0.8126</v>
      </c>
      <c r="C9" s="15">
        <v>0.0387</v>
      </c>
    </row>
    <row r="10" spans="1:3" ht="12.75">
      <c r="A10" s="19" t="s">
        <v>179</v>
      </c>
      <c r="B10" s="15">
        <v>0.6544</v>
      </c>
      <c r="C10" s="15">
        <v>0.0395</v>
      </c>
    </row>
    <row r="11" spans="1:3" ht="12.75">
      <c r="A11" s="19" t="s">
        <v>180</v>
      </c>
      <c r="B11" s="15">
        <v>0.6455</v>
      </c>
      <c r="C11" s="15">
        <v>0.0394</v>
      </c>
    </row>
    <row r="12" spans="1:3" ht="12.75">
      <c r="A12" s="19" t="s">
        <v>181</v>
      </c>
      <c r="B12" s="15">
        <v>0.3838</v>
      </c>
      <c r="C12" s="15">
        <v>0.0325</v>
      </c>
    </row>
    <row r="13" spans="1:3" ht="12.75">
      <c r="A13" s="14" t="s">
        <v>182</v>
      </c>
      <c r="B13" s="15">
        <v>0.2887</v>
      </c>
      <c r="C13" s="15">
        <v>0.0317</v>
      </c>
    </row>
    <row r="14" spans="1:3" ht="12.75">
      <c r="A14" s="14" t="s">
        <v>183</v>
      </c>
      <c r="B14" s="15">
        <v>0.1823</v>
      </c>
      <c r="C14" s="15">
        <v>0.0325</v>
      </c>
    </row>
    <row r="15" spans="1:3" ht="12.75">
      <c r="A15" s="14" t="s">
        <v>184</v>
      </c>
      <c r="B15" s="15">
        <v>0.1177</v>
      </c>
      <c r="C15" s="15">
        <v>0.0318</v>
      </c>
    </row>
    <row r="16" spans="1:3" ht="12.75">
      <c r="A16" s="16" t="s">
        <v>185</v>
      </c>
      <c r="B16" s="20">
        <v>0.1065</v>
      </c>
      <c r="C16" s="20">
        <v>0.0331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A. Bauer</dc:creator>
  <cp:keywords/>
  <dc:description/>
  <cp:lastModifiedBy>Bruce Bauer</cp:lastModifiedBy>
  <dcterms:created xsi:type="dcterms:W3CDTF">2009-08-26T22:36:06Z</dcterms:created>
  <dcterms:modified xsi:type="dcterms:W3CDTF">2015-04-03T19:42:17Z</dcterms:modified>
  <cp:category/>
  <cp:version/>
  <cp:contentType/>
  <cp:contentStatus/>
</cp:coreProperties>
</file>