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Daphnia/Desktop/paleo pCO2 data base/archive/archive data files September 2020/"/>
    </mc:Choice>
  </mc:AlternateContent>
  <xr:revisionPtr revIDLastSave="0" documentId="13_ncr:1_{F64E80EF-5A31-5C46-AFB8-881BCEBB10A4}" xr6:coauthVersionLast="36" xr6:coauthVersionMax="36" xr10:uidLastSave="{00000000-0000-0000-0000-000000000000}"/>
  <bookViews>
    <workbookView xWindow="1280" yWindow="1820" windowWidth="28800" windowHeight="14240" tabRatio="500" xr2:uid="{00000000-000D-0000-FFFF-FFFF00000000}"/>
  </bookViews>
  <sheets>
    <sheet name="leaf gas-exchange_FOM" sheetId="1" r:id="rId1"/>
    <sheet name="Specifications and References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<sst xmlns="http://schemas.openxmlformats.org/spreadsheetml/2006/main" count="265" uniqueCount="142">
  <si>
    <t>this spreadsheet is devised for the full optimality approach for stomatal conductance (FOM), see references below</t>
  </si>
  <si>
    <r>
      <rPr>
        <vertAlign val="super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Sample unit is a single leaf</t>
    </r>
  </si>
  <si>
    <r>
      <rPr>
        <vertAlign val="superscript"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 data to be obtained from extant relative species</t>
    </r>
  </si>
  <si>
    <t>References</t>
  </si>
  <si>
    <t>Konrad, W; Roth-Nebelsick, A; Grein, M; 2008, Modelling of stomatal density response to atmospheric CO2,Journal of Theoretical Biology,253,4,638-658</t>
  </si>
  <si>
    <t>Grein, M; Konrad, W; Wilde, V; Utescher, T; Roth-Nebelsick, A; 2011,  Reconstruction of atmospheric CO 2 during the early middle Eocene by application of a gas exchange model to fossil plants from the Messel Formation, Germany, Palaeogeography, Palaeoclimatology, Palaeoecology,309,3,383-391</t>
  </si>
  <si>
    <t>REFERENCE AND CONTACT INFORMATION</t>
  </si>
  <si>
    <t>SAMPLE IDENTIFICATION</t>
  </si>
  <si>
    <t>AGE CONSTRAINTS</t>
  </si>
  <si>
    <t>TAXONOMIC INFORMATION</t>
  </si>
  <si>
    <t>COUNTING</t>
  </si>
  <si>
    <t>STOMATAL AND OTHER ANATOMICAL DATA</t>
  </si>
  <si>
    <t>d13C DATA</t>
  </si>
  <si>
    <t>BIOCHEMICAL DATA FROM EXTANT RELATIVE SPECIES</t>
  </si>
  <si>
    <t>PALEOCLIMATE INPUT DATA</t>
  </si>
  <si>
    <t>RESULTS</t>
  </si>
  <si>
    <t>Name of individual entering the data</t>
  </si>
  <si>
    <t>Contact email</t>
  </si>
  <si>
    <t>Reference of the data product</t>
  </si>
  <si>
    <t>DOI link to reference</t>
  </si>
  <si>
    <r>
      <t>Sample name</t>
    </r>
    <r>
      <rPr>
        <vertAlign val="superscript"/>
        <sz val="12"/>
        <color theme="1"/>
        <rFont val="Calibri"/>
        <family val="2"/>
        <scheme val="minor"/>
      </rPr>
      <t>a</t>
    </r>
  </si>
  <si>
    <t>Sample
Repository</t>
  </si>
  <si>
    <t>Location</t>
  </si>
  <si>
    <t>Geologic
Formation</t>
  </si>
  <si>
    <t>Stratigraphic level</t>
  </si>
  <si>
    <t>Age (Ma)</t>
  </si>
  <si>
    <t>Age uncertainty, old (Ma)</t>
  </si>
  <si>
    <t>Age uncertainty, young (Ma)</t>
  </si>
  <si>
    <t>Age scale (GTS20XX)</t>
  </si>
  <si>
    <t>How was age determined?</t>
  </si>
  <si>
    <t>Family</t>
  </si>
  <si>
    <t>Genus</t>
  </si>
  <si>
    <t>Species</t>
  </si>
  <si>
    <t>Counting Method
(Image, microscope)</t>
  </si>
  <si>
    <t>Counting box dimensions
(µm × µm)</t>
  </si>
  <si>
    <r>
      <t>Number of counts</t>
    </r>
    <r>
      <rPr>
        <vertAlign val="superscript"/>
        <sz val="11"/>
        <rFont val="Calibri"/>
        <family val="2"/>
        <scheme val="minor"/>
      </rPr>
      <t>a</t>
    </r>
  </si>
  <si>
    <r>
      <rPr>
        <sz val="12"/>
        <color theme="1"/>
        <rFont val="Calibri"/>
        <family val="2"/>
        <scheme val="minor"/>
      </rPr>
      <t>Stomatal density SD [1/mm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] </t>
    </r>
  </si>
  <si>
    <r>
      <t>2</t>
    </r>
    <r>
      <rPr>
        <sz val="11"/>
        <color rgb="FF000000"/>
        <rFont val="Symbol"/>
        <family val="1"/>
        <charset val="2"/>
      </rPr>
      <t xml:space="preserve">s </t>
    </r>
    <r>
      <rPr>
        <sz val="11"/>
        <color rgb="FF000000"/>
        <rFont val="Calibri"/>
        <family val="2"/>
        <scheme val="minor"/>
      </rPr>
      <t>uncertainty</t>
    </r>
  </si>
  <si>
    <t>Stomatal pore length SL [µm]</t>
  </si>
  <si>
    <t>Stomatal pore depth  [µm] (derived from guard cell width)</t>
  </si>
  <si>
    <t>Maximum aperture width [µm] derived from pore length/2</t>
  </si>
  <si>
    <r>
      <t>Thickness of assimilating tissue  [µm] own measurements or estimation from literature</t>
    </r>
    <r>
      <rPr>
        <vertAlign val="superscript"/>
        <sz val="11"/>
        <color rgb="FF000000"/>
        <rFont val="Calibri"/>
        <family val="2"/>
        <scheme val="minor"/>
      </rPr>
      <t>b</t>
    </r>
  </si>
  <si>
    <r>
      <t>if own measurements: 2</t>
    </r>
    <r>
      <rPr>
        <sz val="11"/>
        <color rgb="FF000000"/>
        <rFont val="Symbol"/>
        <family val="1"/>
        <charset val="2"/>
      </rPr>
      <t xml:space="preserve">s </t>
    </r>
    <r>
      <rPr>
        <sz val="11"/>
        <color rgb="FF000000"/>
        <rFont val="Calibri"/>
        <family val="2"/>
        <scheme val="minor"/>
      </rPr>
      <t>uncertainty</t>
    </r>
  </si>
  <si>
    <t>Reference for thickness of assimilating tissue</t>
  </si>
  <si>
    <r>
      <t>Porosity of leaf tissue</t>
    </r>
    <r>
      <rPr>
        <vertAlign val="superscript"/>
        <sz val="11"/>
        <color rgb="FF000000"/>
        <rFont val="Calibri"/>
        <family val="2"/>
        <scheme val="minor"/>
      </rPr>
      <t xml:space="preserve">b </t>
    </r>
    <r>
      <rPr>
        <sz val="11"/>
        <color rgb="FF000000"/>
        <rFont val="Calibri"/>
        <family val="2"/>
        <scheme val="minor"/>
      </rPr>
      <t>[-]</t>
    </r>
  </si>
  <si>
    <t>Reference for porosity of leaf tissue</t>
  </si>
  <si>
    <r>
      <t>Tortuosity of leaf tissue</t>
    </r>
    <r>
      <rPr>
        <vertAlign val="superscript"/>
        <sz val="11"/>
        <color rgb="FF000000"/>
        <rFont val="Calibri"/>
        <family val="2"/>
        <scheme val="minor"/>
      </rPr>
      <t xml:space="preserve">b </t>
    </r>
    <r>
      <rPr>
        <sz val="11"/>
        <color rgb="FF000000"/>
        <rFont val="Calibri"/>
        <family val="2"/>
        <scheme val="minor"/>
      </rPr>
      <t>[-]</t>
    </r>
  </si>
  <si>
    <t>Reference for tortuosity of leaf tissue</t>
  </si>
  <si>
    <t>Leaf length estimated [mm]</t>
  </si>
  <si>
    <r>
      <rPr>
        <sz val="12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</t>
    </r>
    <r>
      <rPr>
        <vertAlign val="superscript"/>
        <sz val="11"/>
        <color rgb="FF00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C atmosphere calculated from marine carbonates [‰]</t>
    </r>
  </si>
  <si>
    <r>
      <rPr>
        <sz val="12"/>
        <color theme="1"/>
        <rFont val="Calibri"/>
        <family val="2"/>
        <scheme val="minor"/>
      </rPr>
      <t xml:space="preserve"> Reference for </t>
    </r>
    <r>
      <rPr>
        <sz val="11"/>
        <color rgb="FF000000"/>
        <rFont val="Calibri"/>
        <family val="2"/>
        <scheme val="minor"/>
      </rPr>
      <t>d</t>
    </r>
    <r>
      <rPr>
        <vertAlign val="superscript"/>
        <sz val="11"/>
        <color rgb="FF00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C atmosphere calculated from marine carbonates</t>
    </r>
  </si>
  <si>
    <r>
      <t>d</t>
    </r>
    <r>
      <rPr>
        <vertAlign val="superscript"/>
        <sz val="11"/>
        <color rgb="FF00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C plant material [‰]</t>
    </r>
  </si>
  <si>
    <r>
      <rPr>
        <sz val="12"/>
        <color theme="1"/>
        <rFont val="Calibri"/>
        <family val="2"/>
        <scheme val="minor"/>
      </rPr>
      <t xml:space="preserve">Ci/Ca from </t>
    </r>
    <r>
      <rPr>
        <sz val="11"/>
        <color rgb="FF000000"/>
        <rFont val="Calibri"/>
        <family val="2"/>
        <scheme val="minor"/>
      </rPr>
      <t>d</t>
    </r>
    <r>
      <rPr>
        <vertAlign val="superscript"/>
        <sz val="11"/>
        <color rgb="FF000000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C [-]</t>
    </r>
  </si>
  <si>
    <r>
      <t>Mean q (=Vcmax) [µmol*m-2*s-1] range of values as derived from literature</t>
    </r>
    <r>
      <rPr>
        <vertAlign val="superscript"/>
        <sz val="11"/>
        <color rgb="FF000000"/>
        <rFont val="Calibri"/>
        <family val="2"/>
        <scheme val="minor"/>
      </rPr>
      <t>b</t>
    </r>
  </si>
  <si>
    <t>Min q (=Vcmax) [µmol*m-2*s-1]</t>
  </si>
  <si>
    <t>Max q (=Vcmax) [µmol*m-2*s-1]</t>
  </si>
  <si>
    <t>References for q</t>
  </si>
  <si>
    <r>
      <rPr>
        <sz val="12"/>
        <color theme="1"/>
        <rFont val="Calibri"/>
        <family val="2"/>
        <scheme val="minor"/>
      </rPr>
      <t>Rd25 [µmol*m</t>
    </r>
    <r>
      <rPr>
        <vertAlign val="superscript"/>
        <sz val="11"/>
        <color rgb="FF000000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>*s</t>
    </r>
    <r>
      <rPr>
        <vertAlign val="superscript"/>
        <sz val="11"/>
        <color rgb="FF000000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] as derived from literature</t>
    </r>
    <r>
      <rPr>
        <vertAlign val="superscript"/>
        <sz val="12"/>
        <color theme="1"/>
        <rFont val="Calibri"/>
        <family val="2"/>
        <scheme val="minor"/>
      </rPr>
      <t>b</t>
    </r>
  </si>
  <si>
    <t>Reference for Rd25</t>
  </si>
  <si>
    <t>Paleoclimate reconstruction used for estimating air temperature range during vegetation period</t>
  </si>
  <si>
    <t>Reference for method for estimating air temperature range during vegetation period</t>
  </si>
  <si>
    <t>Mean T of vegetation period [°C] range of values as derived from paleoclimate reconstruction</t>
  </si>
  <si>
    <t>Min T of vegetation period [°C]</t>
  </si>
  <si>
    <t>Max T of vegetation period [°C]</t>
  </si>
  <si>
    <t>Paleoclimate reconstruction used for estimating  relative humidity during vegetation period</t>
  </si>
  <si>
    <t>Reference for relative humidity</t>
  </si>
  <si>
    <t>Mean relative humidity of vegetation period [%]</t>
  </si>
  <si>
    <t>Min relative humidity of vegetation period  [%]</t>
  </si>
  <si>
    <t>Max relative humidity of vegetation period [%]</t>
  </si>
  <si>
    <t>Wind speed [m/s] Estimation</t>
  </si>
  <si>
    <t>O2 of air [ppm]</t>
  </si>
  <si>
    <t>Reference for O2</t>
  </si>
  <si>
    <t>CO2 mean from resulting CO2 range [ppm]</t>
  </si>
  <si>
    <t>Min CO2 [ppm]</t>
  </si>
  <si>
    <t>Max CO2 [ppm]</t>
  </si>
  <si>
    <t>GTS2012</t>
  </si>
  <si>
    <t>microscope</t>
  </si>
  <si>
    <t>15 leaves</t>
  </si>
  <si>
    <t>Tipple et al., 2010 (10.1029/2009PA001851)</t>
  </si>
  <si>
    <t>Anita Roth-Nebelsick</t>
  </si>
  <si>
    <t>anita.rothnebelsick@smns-bw.de</t>
  </si>
  <si>
    <r>
      <t>Grein M., Konrad W., Wilde V., Utescher T. &amp; Roth-Nebelsick A. (2011) Reconstruction of atmospheric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during the early middle Eocene by application of a gas exchange model to fossil plants from the Messel Formation, Germany. </t>
    </r>
    <r>
      <rPr>
        <i/>
        <sz val="11"/>
        <color theme="1"/>
        <rFont val="Calibri"/>
        <family val="2"/>
        <scheme val="minor"/>
      </rPr>
      <t>Palaeogeography, Palaeoclimatology, Palaeoecology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309</t>
    </r>
    <r>
      <rPr>
        <sz val="11"/>
        <color theme="1"/>
        <rFont val="Calibri"/>
        <family val="2"/>
        <scheme val="minor"/>
      </rPr>
      <t>, 383-391</t>
    </r>
  </si>
  <si>
    <t>300 x 300</t>
  </si>
  <si>
    <r>
      <t xml:space="preserve">Roth-Nebelsick A., Oehm C., Grein M., Utescher T., Kunzmann L., Friedrich J.-P. &amp; Konrad W. (2014) Stomatal density and index data of </t>
    </r>
    <r>
      <rPr>
        <i/>
        <sz val="11"/>
        <color theme="1"/>
        <rFont val="Calibri"/>
        <family val="2"/>
        <scheme val="minor"/>
      </rPr>
      <t>Platanus neptuni</t>
    </r>
    <r>
      <rPr>
        <sz val="11"/>
        <color theme="1"/>
        <rFont val="Calibri"/>
        <family val="2"/>
        <scheme val="minor"/>
      </rPr>
      <t xml:space="preserve"> leaf fossils and their evaluation as a CO2 proxy for the Oligocene. </t>
    </r>
    <r>
      <rPr>
        <i/>
        <sz val="11"/>
        <color theme="1"/>
        <rFont val="Calibri"/>
        <family val="2"/>
        <scheme val="minor"/>
      </rPr>
      <t>Review of Palaeobotany and Palynology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, 1-9</t>
    </r>
  </si>
  <si>
    <t>Senckenberg Natural History Collections Dresden</t>
  </si>
  <si>
    <t>Schleenhain open cast mining</t>
  </si>
  <si>
    <t>Böhlen Formation</t>
  </si>
  <si>
    <t>Gröbers Member</t>
  </si>
  <si>
    <t>Lithostratigraphy, Palyno-Stratigraphy</t>
  </si>
  <si>
    <t>Platanaceae</t>
  </si>
  <si>
    <t>Platanus</t>
  </si>
  <si>
    <t>Platanus neptuni</t>
  </si>
  <si>
    <t>17 leaves</t>
  </si>
  <si>
    <t xml:space="preserve">SchleMO68/94,SchleMO77/94, SchleMO80/94,SchleMO93/94,SchleMO96/94,SchleMO104/94,SchleMO106/94,SchleMO110/94,SchleMO115/94,SchleMO119/94,SchleMO135/94,SchleMO2/98,SchleMO43/94,SchleMO13/94,SchleMO15/94,SchleMO16/94,Schle/T23-T25/27
</t>
  </si>
  <si>
    <r>
      <t>Grein M., Oehm C., Konrad W., Utescher T., Kunzmann L. &amp; Roth-Nebelsick A. (2013) Atmospheric 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from the late Oligocene to early Miocene based on photosynthesis data and fossil leaf characteristics. </t>
    </r>
    <r>
      <rPr>
        <i/>
        <sz val="11"/>
        <color theme="1"/>
        <rFont val="Calibri"/>
        <family val="2"/>
        <scheme val="minor"/>
      </rPr>
      <t>Palaeogeography, Palaeoclimatology, Palaeoecology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374</t>
    </r>
    <r>
      <rPr>
        <sz val="11"/>
        <color theme="1"/>
        <rFont val="Calibri"/>
        <family val="2"/>
        <scheme val="minor"/>
      </rPr>
      <t>, 41-51</t>
    </r>
  </si>
  <si>
    <t>Coexistence approach</t>
  </si>
  <si>
    <t>KS207/93,KS52-63/72,KS375-3577/72,KS115/92,KS82-83/93,KS236-237/93,KS29/95</t>
  </si>
  <si>
    <t>Kleinsaubernitz</t>
  </si>
  <si>
    <t>Guttau Group</t>
  </si>
  <si>
    <t>7 leaves</t>
  </si>
  <si>
    <t>BOB 3/05,BOB 4/05,BOB 7/05,BOB 17/05,BOB 30/05,BOB 31/05,BOB 33/05,BOB 34/05,BOB 43/05,BOB 47/05,BOB 56/05,BOB 60/05,BOB 61/05,BOB 62/05,BOB 63/05,BOB 64/05,BOB 66/05,BOB 67/05,BOB 69/05,BOB 71/05,BOB 73/05,BOB 75/05,BOB 76/05,BOB 77/05,BOB 78/05,BOB 83/05,BOB 21/81,BOB 24-28/81,BOB 43/83,BOB 44/83,BOB 45/83,BOB 46/83,BOB 47/83,BOB 50-51/83,BOB 53/83,BOB 56-57/83,BOB 58-59/83,BOB 4-5/84,BOB 6/84,BOB II 8/86,BOB II 9-10/86,BOB I 11/86,BOB I 12/86,BOB II 13/86,BOB II 14/86,BOB II 17/86,BOB 18-19/86,BOB 16/88,BOB 17/88,BOB 18/88,BOB 19-20/88,BOB 21/88,BOB 30/88,BOB 31/88,BOB 32/88</t>
  </si>
  <si>
    <t>BornaOst/Bockwitz Open cast mining</t>
  </si>
  <si>
    <t>Cottbus Formation</t>
  </si>
  <si>
    <t>Thierbach member</t>
  </si>
  <si>
    <t>55 leaves</t>
  </si>
  <si>
    <t xml:space="preserve">DL 70/88,DL 71/88,DL 76/88,DL 77/88,DL 82/88,DL 84/88,DL 85/88,DL 87/88,DL 88/88,DL 96/88,DL 97/88,DL 114/88,DL 121/88,DL 144/88,DL 145/88
</t>
  </si>
  <si>
    <t>Delitzsch Open cast mining</t>
  </si>
  <si>
    <t>Glimmersand Mb.</t>
  </si>
  <si>
    <t>Wz 194-196/88,Wz 214/88,Wz 226/88,Wz 239/88,Wz 248/88,Wz 255/88,Wz 266/88</t>
  </si>
  <si>
    <t>Witznitz  Open cast mining</t>
  </si>
  <si>
    <t>Evaluation of error margin:</t>
  </si>
  <si>
    <t>Environmental parameters are obtained by paleoclimate reconstruction, via coexistence approach and/or leaf margin analysis. The results are ranges.</t>
  </si>
  <si>
    <t>Ci/Ca is calculated from carbon isotopes of the fossil material. The result is a mean with standard deviation.</t>
  </si>
  <si>
    <t xml:space="preserve">With the introduction of the model approach (Konrad et al. 2008, Journal of Theoretical Biology 253, 638-658), the most “critical“ input parameters were identified. </t>
  </si>
  <si>
    <t>temperature T (of growing season))</t>
  </si>
  <si>
    <t>q</t>
  </si>
  <si>
    <t xml:space="preserve">Ci/Ca </t>
  </si>
  <si>
    <t>These are</t>
  </si>
  <si>
    <t xml:space="preserve">relative humidity </t>
  </si>
  <si>
    <t>q is obtained by measurement and literature values of extant relatives of the fossil taxon. Here, also ranges are the result.</t>
  </si>
  <si>
    <t xml:space="preserve">To approximate the error margin, the critical parameters were varied systematically: for each, the lowest and the highest value was inserted. </t>
  </si>
  <si>
    <t xml:space="preserve">While for q and environment this corresponds to the lower and upper end of the ranges, it is for Ci/Ca the mean plus and minus standard deviation. </t>
  </si>
  <si>
    <t xml:space="preserve">Critical parameters have the widest uncertainty ranges and the strongest influence on the results. </t>
  </si>
  <si>
    <t>proxy</t>
  </si>
  <si>
    <t>first_author_last_name</t>
  </si>
  <si>
    <t>publication_year</t>
  </si>
  <si>
    <t>doi</t>
  </si>
  <si>
    <t>age_ka</t>
  </si>
  <si>
    <t>Age_uncertainty_pos_ka</t>
  </si>
  <si>
    <t>Age_uncertainty_neg_ka</t>
  </si>
  <si>
    <t>Roth-Nebelsick</t>
  </si>
  <si>
    <t>10.1016/j.revpalbo.2014.03.001</t>
  </si>
  <si>
    <t>CO2_ppm</t>
  </si>
  <si>
    <t>CO2_uncertainty_pos_ppm</t>
  </si>
  <si>
    <t>stomata-konrad-FOM</t>
  </si>
  <si>
    <t>Modern Latitude (decimal degree, south negative)</t>
  </si>
  <si>
    <t>Modern Longitude (decimal degree, west negative)</t>
  </si>
  <si>
    <t>CO2_uncertainty_neg_ppm</t>
  </si>
  <si>
    <t>Paleo Latitude (decimal degree, south negative)</t>
  </si>
  <si>
    <t>Paleo Longitude (decimal degree, west negative)</t>
  </si>
  <si>
    <t>NA</t>
  </si>
  <si>
    <t>Grein, M., Oehm, C., Konrad, W., Utescher, T., Kunzmann, L., and Roth-Nebelsick, A., 2013, Atmospheric CO2 from the late Oligocene to early Miocene based on photosynthesis data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</si>
</sst>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Verdana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43">
    <xf numFmtId="0" fontId="0" fillId="0" borderId="0" xfId="0"/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8" fillId="3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11" fillId="7" borderId="1" xfId="1" applyFont="1" applyFill="1" applyBorder="1" applyAlignment="1">
      <alignment vertical="top" wrapText="1"/>
    </xf>
    <xf numFmtId="0" fontId="11" fillId="8" borderId="1" xfId="1" applyFont="1" applyFill="1" applyBorder="1" applyAlignment="1">
      <alignment vertical="top" wrapText="1"/>
    </xf>
    <xf numFmtId="0" fontId="11" fillId="9" borderId="1" xfId="1" applyFont="1" applyFill="1" applyBorder="1" applyAlignment="1">
      <alignment vertical="top" wrapText="1"/>
    </xf>
    <xf numFmtId="0" fontId="11" fillId="10" borderId="1" xfId="1" applyFont="1" applyFill="1" applyBorder="1" applyAlignment="1">
      <alignment vertical="top" wrapText="1"/>
    </xf>
    <xf numFmtId="0" fontId="11" fillId="11" borderId="1" xfId="1" applyFont="1" applyFill="1" applyBorder="1" applyAlignment="1">
      <alignment vertical="top" wrapText="1"/>
    </xf>
    <xf numFmtId="0" fontId="0" fillId="0" borderId="0" xfId="0" applyAlignment="1"/>
    <xf numFmtId="0" fontId="14" fillId="0" borderId="2" xfId="0" applyFont="1" applyBorder="1" applyAlignment="1"/>
    <xf numFmtId="0" fontId="11" fillId="0" borderId="0" xfId="1" applyFont="1" applyBorder="1" applyAlignment="1"/>
    <xf numFmtId="0" fontId="10" fillId="0" borderId="0" xfId="1" applyFont="1" applyAlignment="1"/>
    <xf numFmtId="0" fontId="11" fillId="0" borderId="0" xfId="1" applyNumberFormat="1" applyFont="1" applyBorder="1" applyAlignment="1"/>
    <xf numFmtId="0" fontId="0" fillId="0" borderId="0" xfId="0" applyNumberFormat="1"/>
    <xf numFmtId="0" fontId="4" fillId="0" borderId="1" xfId="0" applyNumberFormat="1" applyFont="1" applyBorder="1" applyAlignment="1">
      <alignment vertical="top"/>
    </xf>
    <xf numFmtId="0" fontId="0" fillId="4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4" fillId="0" borderId="2" xfId="0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11" fillId="0" borderId="0" xfId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top" wrapText="1"/>
    </xf>
    <xf numFmtId="164" fontId="11" fillId="0" borderId="0" xfId="1" applyNumberFormat="1" applyFont="1" applyBorder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18" fillId="0" borderId="0" xfId="0" applyFont="1"/>
    <xf numFmtId="0" fontId="18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0" xfId="0" applyFont="1"/>
  </cellXfs>
  <cellStyles count="3">
    <cellStyle name="Normal" xfId="0" builtinId="0"/>
    <cellStyle name="Normal 3" xfId="1" xr:uid="{00000000-0005-0000-0000-000001000000}"/>
    <cellStyle name="Normal 4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Z9"/>
  <sheetViews>
    <sheetView tabSelected="1" workbookViewId="0">
      <selection activeCell="BW17" sqref="BW17"/>
    </sheetView>
  </sheetViews>
  <sheetFormatPr baseColWidth="10" defaultColWidth="11" defaultRowHeight="16"/>
  <cols>
    <col min="25" max="28" width="11" style="23"/>
  </cols>
  <sheetData>
    <row r="2" spans="1:78" s="4" customFormat="1">
      <c r="K2" s="1" t="s">
        <v>6</v>
      </c>
      <c r="L2" s="2"/>
      <c r="M2" s="2"/>
      <c r="N2" s="2"/>
      <c r="O2" s="2" t="s">
        <v>7</v>
      </c>
      <c r="P2" s="2"/>
      <c r="Q2" s="2"/>
      <c r="R2" s="2"/>
      <c r="S2" s="2"/>
      <c r="T2" s="2" t="s">
        <v>8</v>
      </c>
      <c r="U2" s="2"/>
      <c r="V2" s="2"/>
      <c r="W2" s="2"/>
      <c r="X2" s="2"/>
      <c r="Y2" s="24"/>
      <c r="Z2" s="24"/>
      <c r="AA2" s="24"/>
      <c r="AB2" s="24"/>
      <c r="AC2" s="2" t="s">
        <v>9</v>
      </c>
      <c r="AD2" s="2"/>
      <c r="AE2" s="2"/>
      <c r="AF2" s="2" t="s">
        <v>10</v>
      </c>
      <c r="AG2" s="2"/>
      <c r="AH2" s="3"/>
      <c r="AI2" s="2" t="s">
        <v>11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 t="s">
        <v>12</v>
      </c>
      <c r="AZ2" s="2"/>
      <c r="BA2" s="2"/>
      <c r="BB2" s="2"/>
      <c r="BC2" s="2"/>
      <c r="BD2" s="2"/>
      <c r="BE2" s="2" t="s">
        <v>13</v>
      </c>
      <c r="BF2" s="2"/>
      <c r="BG2" s="2"/>
      <c r="BH2" s="2"/>
      <c r="BI2" s="2"/>
      <c r="BJ2" s="2"/>
      <c r="BK2" s="2" t="s">
        <v>14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 t="s">
        <v>15</v>
      </c>
      <c r="BY2" s="2"/>
      <c r="BZ2" s="2"/>
    </row>
    <row r="3" spans="1:78" ht="147" thickBot="1">
      <c r="A3" s="34" t="s">
        <v>123</v>
      </c>
      <c r="B3" s="34" t="s">
        <v>124</v>
      </c>
      <c r="C3" s="34" t="s">
        <v>125</v>
      </c>
      <c r="D3" s="34" t="s">
        <v>126</v>
      </c>
      <c r="E3" s="34" t="s">
        <v>127</v>
      </c>
      <c r="F3" s="34" t="s">
        <v>128</v>
      </c>
      <c r="G3" s="34" t="s">
        <v>129</v>
      </c>
      <c r="H3" s="34" t="s">
        <v>132</v>
      </c>
      <c r="I3" s="34" t="s">
        <v>133</v>
      </c>
      <c r="J3" s="34" t="s">
        <v>137</v>
      </c>
      <c r="K3" s="5" t="s">
        <v>16</v>
      </c>
      <c r="L3" s="5" t="s">
        <v>17</v>
      </c>
      <c r="M3" s="5" t="s">
        <v>18</v>
      </c>
      <c r="N3" s="5" t="s">
        <v>19</v>
      </c>
      <c r="O3" s="6" t="s">
        <v>20</v>
      </c>
      <c r="P3" s="6" t="s">
        <v>21</v>
      </c>
      <c r="Q3" s="7" t="s">
        <v>22</v>
      </c>
      <c r="R3" s="6" t="s">
        <v>23</v>
      </c>
      <c r="S3" s="8" t="s">
        <v>24</v>
      </c>
      <c r="T3" s="9" t="s">
        <v>25</v>
      </c>
      <c r="U3" s="9" t="s">
        <v>26</v>
      </c>
      <c r="V3" s="9" t="s">
        <v>27</v>
      </c>
      <c r="W3" s="9" t="s">
        <v>28</v>
      </c>
      <c r="X3" s="9" t="s">
        <v>29</v>
      </c>
      <c r="Y3" s="25" t="s">
        <v>135</v>
      </c>
      <c r="Z3" s="25" t="s">
        <v>136</v>
      </c>
      <c r="AA3" s="39" t="s">
        <v>138</v>
      </c>
      <c r="AB3" s="39" t="s">
        <v>139</v>
      </c>
      <c r="AC3" s="10" t="s">
        <v>30</v>
      </c>
      <c r="AD3" s="10" t="s">
        <v>31</v>
      </c>
      <c r="AE3" s="10" t="s">
        <v>32</v>
      </c>
      <c r="AF3" s="11" t="s">
        <v>33</v>
      </c>
      <c r="AG3" s="11" t="s">
        <v>34</v>
      </c>
      <c r="AH3" s="12" t="s">
        <v>35</v>
      </c>
      <c r="AI3" s="13" t="s">
        <v>36</v>
      </c>
      <c r="AJ3" s="13" t="s">
        <v>37</v>
      </c>
      <c r="AK3" s="13" t="s">
        <v>38</v>
      </c>
      <c r="AL3" s="13" t="s">
        <v>37</v>
      </c>
      <c r="AM3" s="13" t="s">
        <v>39</v>
      </c>
      <c r="AN3" s="13" t="s">
        <v>37</v>
      </c>
      <c r="AO3" s="13" t="s">
        <v>40</v>
      </c>
      <c r="AP3" s="13" t="s">
        <v>37</v>
      </c>
      <c r="AQ3" s="13" t="s">
        <v>41</v>
      </c>
      <c r="AR3" s="13" t="s">
        <v>42</v>
      </c>
      <c r="AS3" s="13" t="s">
        <v>43</v>
      </c>
      <c r="AT3" s="13" t="s">
        <v>44</v>
      </c>
      <c r="AU3" s="13" t="s">
        <v>45</v>
      </c>
      <c r="AV3" s="13" t="s">
        <v>46</v>
      </c>
      <c r="AW3" s="13" t="s">
        <v>47</v>
      </c>
      <c r="AX3" s="13" t="s">
        <v>48</v>
      </c>
      <c r="AY3" s="14" t="s">
        <v>49</v>
      </c>
      <c r="AZ3" s="14" t="s">
        <v>50</v>
      </c>
      <c r="BA3" s="14" t="s">
        <v>51</v>
      </c>
      <c r="BB3" s="14" t="s">
        <v>37</v>
      </c>
      <c r="BC3" s="14" t="s">
        <v>52</v>
      </c>
      <c r="BD3" s="14" t="s">
        <v>37</v>
      </c>
      <c r="BE3" s="15" t="s">
        <v>53</v>
      </c>
      <c r="BF3" s="15" t="s">
        <v>54</v>
      </c>
      <c r="BG3" s="15" t="s">
        <v>55</v>
      </c>
      <c r="BH3" s="15" t="s">
        <v>56</v>
      </c>
      <c r="BI3" s="15" t="s">
        <v>57</v>
      </c>
      <c r="BJ3" s="15" t="s">
        <v>58</v>
      </c>
      <c r="BK3" s="16" t="s">
        <v>59</v>
      </c>
      <c r="BL3" s="16" t="s">
        <v>60</v>
      </c>
      <c r="BM3" s="16" t="s">
        <v>61</v>
      </c>
      <c r="BN3" s="16" t="s">
        <v>62</v>
      </c>
      <c r="BO3" s="16" t="s">
        <v>63</v>
      </c>
      <c r="BP3" s="16" t="s">
        <v>64</v>
      </c>
      <c r="BQ3" s="16" t="s">
        <v>65</v>
      </c>
      <c r="BR3" s="16" t="s">
        <v>66</v>
      </c>
      <c r="BS3" s="16" t="s">
        <v>67</v>
      </c>
      <c r="BT3" s="16" t="s">
        <v>68</v>
      </c>
      <c r="BU3" s="16" t="s">
        <v>69</v>
      </c>
      <c r="BV3" s="16" t="s">
        <v>70</v>
      </c>
      <c r="BW3" s="16" t="s">
        <v>71</v>
      </c>
      <c r="BX3" s="17" t="s">
        <v>72</v>
      </c>
      <c r="BY3" s="17" t="s">
        <v>73</v>
      </c>
      <c r="BZ3" s="17" t="s">
        <v>74</v>
      </c>
    </row>
    <row r="4" spans="1:78" s="27" customFormat="1" ht="18" thickBot="1">
      <c r="A4" s="18" t="s">
        <v>134</v>
      </c>
      <c r="B4" s="18" t="s">
        <v>130</v>
      </c>
      <c r="C4" s="18">
        <v>2014</v>
      </c>
      <c r="D4" s="18" t="str">
        <f>N4</f>
        <v>10.1016/j.revpalbo.2014.03.001</v>
      </c>
      <c r="E4" s="18">
        <f>T4*1000</f>
        <v>33450</v>
      </c>
      <c r="F4" s="18">
        <f>(U4-T4)*1000</f>
        <v>449.99999999999574</v>
      </c>
      <c r="G4" s="18">
        <f>(T4-V4)*1000</f>
        <v>450.00000000000284</v>
      </c>
      <c r="H4" s="18">
        <f>BX4</f>
        <v>383</v>
      </c>
      <c r="I4" s="18">
        <f>BZ4-BX4</f>
        <v>144</v>
      </c>
      <c r="J4" s="18">
        <f>BX4-BY4</f>
        <v>143</v>
      </c>
      <c r="K4" s="26" t="s">
        <v>79</v>
      </c>
      <c r="L4" t="s">
        <v>80</v>
      </c>
      <c r="M4" s="28" t="s">
        <v>83</v>
      </c>
      <c r="N4" t="s">
        <v>131</v>
      </c>
      <c r="O4" s="29" t="s">
        <v>93</v>
      </c>
      <c r="P4" s="40" t="s">
        <v>84</v>
      </c>
      <c r="Q4" s="29" t="s">
        <v>85</v>
      </c>
      <c r="R4" s="29" t="s">
        <v>86</v>
      </c>
      <c r="S4" s="29" t="s">
        <v>87</v>
      </c>
      <c r="T4" s="29">
        <v>33.450000000000003</v>
      </c>
      <c r="U4" s="29">
        <v>33.9</v>
      </c>
      <c r="V4" s="29">
        <v>33</v>
      </c>
      <c r="W4" s="30" t="s">
        <v>75</v>
      </c>
      <c r="X4" s="29" t="s">
        <v>88</v>
      </c>
      <c r="Y4" s="31">
        <v>51.12</v>
      </c>
      <c r="Z4" s="31">
        <v>12.36</v>
      </c>
      <c r="AA4" s="41" t="s">
        <v>140</v>
      </c>
      <c r="AB4" s="41" t="s">
        <v>140</v>
      </c>
      <c r="AC4" s="29" t="s">
        <v>89</v>
      </c>
      <c r="AD4" s="29" t="s">
        <v>90</v>
      </c>
      <c r="AE4" s="29" t="s">
        <v>91</v>
      </c>
      <c r="AF4" s="29" t="s">
        <v>76</v>
      </c>
      <c r="AG4" s="32" t="s">
        <v>82</v>
      </c>
      <c r="AH4" s="29" t="s">
        <v>92</v>
      </c>
      <c r="AI4" s="29">
        <v>81</v>
      </c>
      <c r="AJ4" s="29">
        <v>23</v>
      </c>
      <c r="AK4" s="29">
        <v>14.1</v>
      </c>
      <c r="AL4" s="29">
        <v>1.4</v>
      </c>
      <c r="AM4" s="29">
        <v>17.100000000000001</v>
      </c>
      <c r="AN4" s="29">
        <v>1.3</v>
      </c>
      <c r="AO4" s="29">
        <v>7.1</v>
      </c>
      <c r="AP4" s="29">
        <v>1.4</v>
      </c>
      <c r="AQ4" s="29">
        <v>56.9</v>
      </c>
      <c r="AR4" s="29">
        <v>4.4000000000000004</v>
      </c>
      <c r="AS4" s="42" t="s">
        <v>94</v>
      </c>
      <c r="AT4" s="29">
        <v>0.33</v>
      </c>
      <c r="AU4" s="42" t="s">
        <v>81</v>
      </c>
      <c r="AV4" s="35">
        <v>1.571</v>
      </c>
      <c r="AW4" s="42" t="s">
        <v>81</v>
      </c>
      <c r="AX4" s="29">
        <v>130</v>
      </c>
      <c r="AY4" s="29">
        <v>-6</v>
      </c>
      <c r="AZ4" s="19" t="s">
        <v>78</v>
      </c>
      <c r="BA4" s="29">
        <v>-25.87</v>
      </c>
      <c r="BB4" s="29">
        <v>0.9</v>
      </c>
      <c r="BC4" s="29">
        <v>0.71</v>
      </c>
      <c r="BD4" s="29">
        <v>0.04</v>
      </c>
      <c r="BE4" s="29">
        <v>40</v>
      </c>
      <c r="BF4" s="29">
        <v>24</v>
      </c>
      <c r="BG4" s="29">
        <v>56</v>
      </c>
      <c r="BH4" s="42" t="s">
        <v>83</v>
      </c>
      <c r="BI4" s="29">
        <v>1</v>
      </c>
      <c r="BJ4" s="42" t="s">
        <v>94</v>
      </c>
      <c r="BK4" s="29" t="s">
        <v>95</v>
      </c>
      <c r="BL4" s="42" t="s">
        <v>141</v>
      </c>
      <c r="BM4" s="29">
        <v>17.7</v>
      </c>
      <c r="BN4" s="29">
        <v>15.9</v>
      </c>
      <c r="BO4" s="29">
        <v>19.5</v>
      </c>
      <c r="BP4" s="29" t="s">
        <v>95</v>
      </c>
      <c r="BQ4" s="42" t="s">
        <v>83</v>
      </c>
      <c r="BR4" s="29">
        <v>77</v>
      </c>
      <c r="BS4" s="29">
        <v>77</v>
      </c>
      <c r="BT4" s="29">
        <v>77</v>
      </c>
      <c r="BU4" s="29">
        <v>1</v>
      </c>
      <c r="BV4" s="19">
        <v>210000</v>
      </c>
      <c r="BW4" s="29" t="s">
        <v>140</v>
      </c>
      <c r="BX4" s="29">
        <v>383</v>
      </c>
      <c r="BY4" s="29">
        <v>240</v>
      </c>
      <c r="BZ4" s="29">
        <v>527</v>
      </c>
    </row>
    <row r="5" spans="1:78" s="18" customFormat="1" ht="18" thickBot="1">
      <c r="A5" s="18" t="s">
        <v>134</v>
      </c>
      <c r="B5" s="18" t="s">
        <v>130</v>
      </c>
      <c r="C5" s="18">
        <v>2014</v>
      </c>
      <c r="D5" s="18" t="str">
        <f t="shared" ref="D5:D8" si="0">N5</f>
        <v>10.1016/j.revpalbo.2014.03.001</v>
      </c>
      <c r="E5" s="18">
        <f t="shared" ref="E5:E8" si="1">T5*1000</f>
        <v>26500</v>
      </c>
      <c r="F5" s="18">
        <f t="shared" ref="F5:F8" si="2">(U5-T5)*1000</f>
        <v>500</v>
      </c>
      <c r="G5" s="18">
        <f t="shared" ref="G5:G8" si="3">(T5-V5)*1000</f>
        <v>500</v>
      </c>
      <c r="H5" s="18">
        <f t="shared" ref="H5:H8" si="4">BX5</f>
        <v>394</v>
      </c>
      <c r="I5" s="18">
        <f t="shared" ref="I5:I8" si="5">BZ5-BX5</f>
        <v>122</v>
      </c>
      <c r="J5" s="18">
        <f t="shared" ref="J5:J8" si="6">BX5-BY5</f>
        <v>121</v>
      </c>
      <c r="K5" s="26" t="s">
        <v>79</v>
      </c>
      <c r="L5" t="s">
        <v>80</v>
      </c>
      <c r="M5" s="28" t="s">
        <v>83</v>
      </c>
      <c r="N5" t="s">
        <v>131</v>
      </c>
      <c r="O5" s="21" t="s">
        <v>96</v>
      </c>
      <c r="P5" s="40" t="s">
        <v>84</v>
      </c>
      <c r="Q5" s="21" t="s">
        <v>97</v>
      </c>
      <c r="R5" s="21" t="s">
        <v>98</v>
      </c>
      <c r="S5" s="21"/>
      <c r="T5" s="21">
        <v>26.5</v>
      </c>
      <c r="U5" s="21">
        <v>27</v>
      </c>
      <c r="V5" s="21">
        <v>26</v>
      </c>
      <c r="W5" s="30" t="s">
        <v>75</v>
      </c>
      <c r="X5" s="29" t="s">
        <v>88</v>
      </c>
      <c r="Y5" s="33">
        <v>51.27</v>
      </c>
      <c r="Z5" s="33">
        <v>14.59</v>
      </c>
      <c r="AA5" s="41" t="s">
        <v>140</v>
      </c>
      <c r="AB5" s="41" t="s">
        <v>140</v>
      </c>
      <c r="AC5" s="29" t="s">
        <v>89</v>
      </c>
      <c r="AD5" s="29" t="s">
        <v>90</v>
      </c>
      <c r="AE5" s="29" t="s">
        <v>91</v>
      </c>
      <c r="AF5" s="29" t="s">
        <v>76</v>
      </c>
      <c r="AG5" s="32" t="s">
        <v>82</v>
      </c>
      <c r="AH5" s="21" t="s">
        <v>99</v>
      </c>
      <c r="AI5" s="21">
        <v>105</v>
      </c>
      <c r="AJ5" s="21">
        <v>51</v>
      </c>
      <c r="AK5" s="21">
        <v>14.2</v>
      </c>
      <c r="AL5" s="21">
        <v>2.2000000000000002</v>
      </c>
      <c r="AM5" s="21">
        <v>14.4</v>
      </c>
      <c r="AN5" s="21">
        <v>2.2999999999999998</v>
      </c>
      <c r="AO5" s="21">
        <v>7.1</v>
      </c>
      <c r="AP5" s="21">
        <v>2.2000000000000002</v>
      </c>
      <c r="AQ5" s="29">
        <v>56.9</v>
      </c>
      <c r="AR5" s="29">
        <v>4.4000000000000004</v>
      </c>
      <c r="AS5" s="42" t="s">
        <v>94</v>
      </c>
      <c r="AT5" s="29">
        <v>0.33</v>
      </c>
      <c r="AU5" s="42" t="s">
        <v>81</v>
      </c>
      <c r="AV5" s="35">
        <v>1.571</v>
      </c>
      <c r="AW5" s="42" t="s">
        <v>81</v>
      </c>
      <c r="AX5" s="29">
        <v>130</v>
      </c>
      <c r="AY5" s="21">
        <v>-6.39</v>
      </c>
      <c r="AZ5" s="19" t="s">
        <v>78</v>
      </c>
      <c r="BA5" s="21">
        <v>-27.09</v>
      </c>
      <c r="BB5" s="21">
        <v>0.53</v>
      </c>
      <c r="BC5" s="21">
        <v>0.75</v>
      </c>
      <c r="BD5" s="21">
        <v>0.02</v>
      </c>
      <c r="BE5" s="29">
        <v>40</v>
      </c>
      <c r="BF5" s="29">
        <v>24</v>
      </c>
      <c r="BG5" s="29">
        <v>56</v>
      </c>
      <c r="BH5" s="42" t="s">
        <v>83</v>
      </c>
      <c r="BI5" s="29">
        <v>1</v>
      </c>
      <c r="BJ5" s="42" t="s">
        <v>94</v>
      </c>
      <c r="BK5" s="29" t="s">
        <v>95</v>
      </c>
      <c r="BL5" s="42" t="s">
        <v>141</v>
      </c>
      <c r="BM5" s="21">
        <v>18.399999999999999</v>
      </c>
      <c r="BN5" s="21">
        <v>15.9</v>
      </c>
      <c r="BO5" s="21">
        <v>20.9</v>
      </c>
      <c r="BP5" s="29" t="s">
        <v>95</v>
      </c>
      <c r="BQ5" s="42" t="s">
        <v>83</v>
      </c>
      <c r="BR5" s="21">
        <v>75.5</v>
      </c>
      <c r="BS5" s="21">
        <v>75</v>
      </c>
      <c r="BT5" s="21">
        <v>76</v>
      </c>
      <c r="BU5" s="21">
        <v>1</v>
      </c>
      <c r="BV5" s="19">
        <v>210000</v>
      </c>
      <c r="BW5" s="29" t="s">
        <v>140</v>
      </c>
      <c r="BX5" s="21">
        <v>394</v>
      </c>
      <c r="BY5" s="21">
        <v>273</v>
      </c>
      <c r="BZ5" s="21">
        <v>516</v>
      </c>
    </row>
    <row r="6" spans="1:78" s="18" customFormat="1" ht="18" thickBot="1">
      <c r="A6" s="18" t="s">
        <v>134</v>
      </c>
      <c r="B6" s="18" t="s">
        <v>130</v>
      </c>
      <c r="C6" s="18">
        <v>2014</v>
      </c>
      <c r="D6" s="18" t="str">
        <f t="shared" si="0"/>
        <v>10.1016/j.revpalbo.2014.03.001</v>
      </c>
      <c r="E6" s="18">
        <f t="shared" si="1"/>
        <v>25000</v>
      </c>
      <c r="F6" s="18">
        <f t="shared" si="2"/>
        <v>500</v>
      </c>
      <c r="G6" s="18">
        <f t="shared" si="3"/>
        <v>500</v>
      </c>
      <c r="H6" s="18">
        <f t="shared" si="4"/>
        <v>453</v>
      </c>
      <c r="I6" s="18">
        <f t="shared" si="5"/>
        <v>166</v>
      </c>
      <c r="J6" s="18">
        <f t="shared" si="6"/>
        <v>166</v>
      </c>
      <c r="K6" s="26" t="s">
        <v>79</v>
      </c>
      <c r="L6" t="s">
        <v>80</v>
      </c>
      <c r="M6" s="28" t="s">
        <v>83</v>
      </c>
      <c r="N6" t="s">
        <v>131</v>
      </c>
      <c r="O6" s="21" t="s">
        <v>100</v>
      </c>
      <c r="P6" s="40" t="s">
        <v>84</v>
      </c>
      <c r="Q6" s="21" t="s">
        <v>101</v>
      </c>
      <c r="R6" s="21" t="s">
        <v>102</v>
      </c>
      <c r="S6" s="21" t="s">
        <v>103</v>
      </c>
      <c r="T6" s="21">
        <v>25</v>
      </c>
      <c r="U6" s="21">
        <v>25.5</v>
      </c>
      <c r="V6" s="21">
        <v>24.5</v>
      </c>
      <c r="W6" s="30" t="s">
        <v>75</v>
      </c>
      <c r="X6" s="29" t="s">
        <v>88</v>
      </c>
      <c r="Y6" s="33">
        <v>51.12</v>
      </c>
      <c r="Z6" s="33">
        <v>12.54</v>
      </c>
      <c r="AA6" s="41" t="s">
        <v>140</v>
      </c>
      <c r="AB6" s="41" t="s">
        <v>140</v>
      </c>
      <c r="AC6" s="29" t="s">
        <v>89</v>
      </c>
      <c r="AD6" s="29" t="s">
        <v>90</v>
      </c>
      <c r="AE6" s="29" t="s">
        <v>91</v>
      </c>
      <c r="AF6" s="29" t="s">
        <v>76</v>
      </c>
      <c r="AG6" s="32" t="s">
        <v>82</v>
      </c>
      <c r="AH6" s="21" t="s">
        <v>104</v>
      </c>
      <c r="AI6" s="21">
        <v>100</v>
      </c>
      <c r="AJ6" s="21">
        <v>32</v>
      </c>
      <c r="AK6" s="21">
        <v>14.8</v>
      </c>
      <c r="AL6" s="21">
        <v>1.7</v>
      </c>
      <c r="AM6" s="21">
        <v>13.7</v>
      </c>
      <c r="AN6" s="21">
        <v>1.5</v>
      </c>
      <c r="AO6" s="21">
        <v>7.4</v>
      </c>
      <c r="AP6" s="21">
        <v>1.2</v>
      </c>
      <c r="AQ6" s="29">
        <v>56.9</v>
      </c>
      <c r="AR6" s="29">
        <v>4.4000000000000004</v>
      </c>
      <c r="AS6" s="42" t="s">
        <v>94</v>
      </c>
      <c r="AT6" s="29">
        <v>0.33</v>
      </c>
      <c r="AU6" s="42" t="s">
        <v>81</v>
      </c>
      <c r="AV6" s="35">
        <v>1.571</v>
      </c>
      <c r="AW6" s="42" t="s">
        <v>81</v>
      </c>
      <c r="AX6" s="29">
        <v>130</v>
      </c>
      <c r="AY6" s="21">
        <v>-6.21</v>
      </c>
      <c r="AZ6" s="19" t="s">
        <v>78</v>
      </c>
      <c r="BA6" s="21">
        <v>-26.95</v>
      </c>
      <c r="BB6" s="21">
        <v>0.72</v>
      </c>
      <c r="BC6" s="21">
        <v>0.75</v>
      </c>
      <c r="BD6" s="21">
        <v>0.03</v>
      </c>
      <c r="BE6" s="29">
        <v>40</v>
      </c>
      <c r="BF6" s="29">
        <v>24</v>
      </c>
      <c r="BG6" s="29">
        <v>56</v>
      </c>
      <c r="BH6" s="42" t="s">
        <v>83</v>
      </c>
      <c r="BI6" s="29">
        <v>1</v>
      </c>
      <c r="BJ6" s="42" t="s">
        <v>94</v>
      </c>
      <c r="BK6" s="29" t="s">
        <v>95</v>
      </c>
      <c r="BL6" s="42" t="s">
        <v>141</v>
      </c>
      <c r="BM6" s="21">
        <v>17.8</v>
      </c>
      <c r="BN6" s="21">
        <v>15.1</v>
      </c>
      <c r="BO6" s="21">
        <v>20.6</v>
      </c>
      <c r="BP6" s="29" t="s">
        <v>95</v>
      </c>
      <c r="BQ6" s="42" t="s">
        <v>83</v>
      </c>
      <c r="BR6" s="21">
        <v>73.5</v>
      </c>
      <c r="BS6" s="21">
        <v>71</v>
      </c>
      <c r="BT6" s="21">
        <v>76</v>
      </c>
      <c r="BU6" s="21">
        <v>1</v>
      </c>
      <c r="BV6" s="19">
        <v>210000</v>
      </c>
      <c r="BW6" s="29" t="s">
        <v>140</v>
      </c>
      <c r="BX6" s="21">
        <v>453</v>
      </c>
      <c r="BY6" s="21">
        <v>287</v>
      </c>
      <c r="BZ6" s="21">
        <v>619</v>
      </c>
    </row>
    <row r="7" spans="1:78" s="18" customFormat="1" ht="18" thickBot="1">
      <c r="A7" s="18" t="s">
        <v>134</v>
      </c>
      <c r="B7" s="18" t="s">
        <v>130</v>
      </c>
      <c r="C7" s="18">
        <v>2014</v>
      </c>
      <c r="D7" s="18" t="str">
        <f t="shared" si="0"/>
        <v>10.1016/j.revpalbo.2014.03.001</v>
      </c>
      <c r="E7" s="18">
        <f t="shared" si="1"/>
        <v>24000</v>
      </c>
      <c r="F7" s="18">
        <f t="shared" si="2"/>
        <v>1000</v>
      </c>
      <c r="G7" s="18">
        <f t="shared" si="3"/>
        <v>1000</v>
      </c>
      <c r="H7" s="18">
        <f t="shared" si="4"/>
        <v>574</v>
      </c>
      <c r="I7" s="18">
        <f t="shared" si="5"/>
        <v>109</v>
      </c>
      <c r="J7" s="18">
        <f t="shared" si="6"/>
        <v>109</v>
      </c>
      <c r="K7" s="26" t="s">
        <v>79</v>
      </c>
      <c r="L7" t="s">
        <v>80</v>
      </c>
      <c r="M7" s="28" t="s">
        <v>83</v>
      </c>
      <c r="N7" t="s">
        <v>131</v>
      </c>
      <c r="O7" s="20" t="s">
        <v>105</v>
      </c>
      <c r="P7" s="40" t="s">
        <v>84</v>
      </c>
      <c r="Q7" s="20" t="s">
        <v>106</v>
      </c>
      <c r="R7" s="20" t="s">
        <v>107</v>
      </c>
      <c r="S7" s="20"/>
      <c r="T7" s="20">
        <v>24</v>
      </c>
      <c r="U7" s="20">
        <v>25</v>
      </c>
      <c r="V7" s="20">
        <v>23</v>
      </c>
      <c r="W7" s="30" t="s">
        <v>75</v>
      </c>
      <c r="X7" s="29" t="s">
        <v>88</v>
      </c>
      <c r="Y7" s="22">
        <v>51.48</v>
      </c>
      <c r="Z7" s="22">
        <v>12.31</v>
      </c>
      <c r="AA7" s="41" t="s">
        <v>140</v>
      </c>
      <c r="AB7" s="41" t="s">
        <v>140</v>
      </c>
      <c r="AC7" s="29" t="s">
        <v>89</v>
      </c>
      <c r="AD7" s="29" t="s">
        <v>90</v>
      </c>
      <c r="AE7" s="29" t="s">
        <v>91</v>
      </c>
      <c r="AF7" s="29" t="s">
        <v>76</v>
      </c>
      <c r="AG7" s="32" t="s">
        <v>82</v>
      </c>
      <c r="AH7" s="20" t="s">
        <v>77</v>
      </c>
      <c r="AI7" s="20">
        <v>94</v>
      </c>
      <c r="AJ7" s="20">
        <v>13</v>
      </c>
      <c r="AK7" s="20">
        <v>13.6</v>
      </c>
      <c r="AL7" s="20">
        <v>0.7</v>
      </c>
      <c r="AM7" s="20">
        <v>16</v>
      </c>
      <c r="AN7" s="20">
        <v>1</v>
      </c>
      <c r="AO7" s="20">
        <v>6.8</v>
      </c>
      <c r="AP7" s="20">
        <v>0.7</v>
      </c>
      <c r="AQ7" s="29">
        <v>56.9</v>
      </c>
      <c r="AR7" s="29">
        <v>4.4000000000000004</v>
      </c>
      <c r="AS7" s="42" t="s">
        <v>94</v>
      </c>
      <c r="AT7" s="29">
        <v>0.33</v>
      </c>
      <c r="AU7" s="42" t="s">
        <v>81</v>
      </c>
      <c r="AV7" s="35">
        <v>1.571</v>
      </c>
      <c r="AW7" s="42" t="s">
        <v>81</v>
      </c>
      <c r="AX7" s="29">
        <v>130</v>
      </c>
      <c r="AY7" s="21">
        <v>-6.21</v>
      </c>
      <c r="AZ7" s="19" t="s">
        <v>78</v>
      </c>
      <c r="BA7" s="20">
        <v>-27.22</v>
      </c>
      <c r="BB7" s="20">
        <v>0.36</v>
      </c>
      <c r="BC7" s="20">
        <v>0.76</v>
      </c>
      <c r="BD7" s="20">
        <v>0.02</v>
      </c>
      <c r="BE7" s="29">
        <v>40</v>
      </c>
      <c r="BF7" s="29">
        <v>24</v>
      </c>
      <c r="BG7" s="29">
        <v>56</v>
      </c>
      <c r="BH7" s="42" t="s">
        <v>83</v>
      </c>
      <c r="BI7" s="29">
        <v>1</v>
      </c>
      <c r="BJ7" s="42" t="s">
        <v>94</v>
      </c>
      <c r="BK7" s="29" t="s">
        <v>95</v>
      </c>
      <c r="BL7" s="42" t="s">
        <v>141</v>
      </c>
      <c r="BM7" s="20">
        <v>20.149999999999999</v>
      </c>
      <c r="BN7" s="20">
        <v>17.899999999999999</v>
      </c>
      <c r="BO7" s="20">
        <v>22.4</v>
      </c>
      <c r="BP7" s="29" t="s">
        <v>95</v>
      </c>
      <c r="BQ7" s="42" t="s">
        <v>83</v>
      </c>
      <c r="BR7" s="20">
        <v>74</v>
      </c>
      <c r="BS7" s="20">
        <v>74</v>
      </c>
      <c r="BT7" s="20">
        <v>74</v>
      </c>
      <c r="BU7" s="20">
        <v>1</v>
      </c>
      <c r="BV7" s="19">
        <v>210000</v>
      </c>
      <c r="BW7" s="29" t="s">
        <v>140</v>
      </c>
      <c r="BX7" s="20">
        <v>574</v>
      </c>
      <c r="BY7" s="20">
        <v>465</v>
      </c>
      <c r="BZ7" s="20">
        <v>683</v>
      </c>
    </row>
    <row r="8" spans="1:78" s="18" customFormat="1" ht="18" thickBot="1">
      <c r="A8" s="18" t="s">
        <v>134</v>
      </c>
      <c r="B8" s="18" t="s">
        <v>130</v>
      </c>
      <c r="C8" s="18">
        <v>2014</v>
      </c>
      <c r="D8" s="18" t="str">
        <f t="shared" si="0"/>
        <v>10.1016/j.revpalbo.2014.03.001</v>
      </c>
      <c r="E8" s="18">
        <f t="shared" si="1"/>
        <v>23800</v>
      </c>
      <c r="F8" s="18">
        <f t="shared" si="2"/>
        <v>699.99999999999932</v>
      </c>
      <c r="G8" s="18">
        <f t="shared" si="3"/>
        <v>800.00000000000068</v>
      </c>
      <c r="H8" s="18">
        <f t="shared" si="4"/>
        <v>440</v>
      </c>
      <c r="I8" s="18">
        <f t="shared" si="5"/>
        <v>184</v>
      </c>
      <c r="J8" s="18">
        <f t="shared" si="6"/>
        <v>183</v>
      </c>
      <c r="K8" s="26" t="s">
        <v>79</v>
      </c>
      <c r="L8" t="s">
        <v>80</v>
      </c>
      <c r="M8" s="28" t="s">
        <v>83</v>
      </c>
      <c r="N8" t="s">
        <v>131</v>
      </c>
      <c r="O8" s="20" t="s">
        <v>108</v>
      </c>
      <c r="P8" s="40" t="s">
        <v>84</v>
      </c>
      <c r="Q8" s="20" t="s">
        <v>109</v>
      </c>
      <c r="R8" s="21" t="s">
        <v>102</v>
      </c>
      <c r="S8" s="21" t="s">
        <v>103</v>
      </c>
      <c r="T8" s="20">
        <v>23.8</v>
      </c>
      <c r="U8" s="20">
        <v>24.5</v>
      </c>
      <c r="V8" s="20">
        <v>23</v>
      </c>
      <c r="W8" s="30" t="s">
        <v>75</v>
      </c>
      <c r="X8" s="29" t="s">
        <v>88</v>
      </c>
      <c r="Y8" s="22">
        <v>51.17</v>
      </c>
      <c r="Z8" s="22">
        <v>12.5</v>
      </c>
      <c r="AA8" s="41" t="s">
        <v>140</v>
      </c>
      <c r="AB8" s="41" t="s">
        <v>140</v>
      </c>
      <c r="AC8" s="29" t="s">
        <v>89</v>
      </c>
      <c r="AD8" s="29" t="s">
        <v>90</v>
      </c>
      <c r="AE8" s="29" t="s">
        <v>91</v>
      </c>
      <c r="AF8" s="29" t="s">
        <v>76</v>
      </c>
      <c r="AG8" s="32" t="s">
        <v>82</v>
      </c>
      <c r="AH8" s="21" t="s">
        <v>99</v>
      </c>
      <c r="AI8" s="20">
        <v>97</v>
      </c>
      <c r="AJ8" s="20">
        <v>28</v>
      </c>
      <c r="AK8" s="20">
        <v>14.3</v>
      </c>
      <c r="AL8" s="20">
        <v>1.1000000000000001</v>
      </c>
      <c r="AM8" s="20">
        <v>14.1</v>
      </c>
      <c r="AN8" s="20">
        <v>1.4</v>
      </c>
      <c r="AO8" s="20">
        <v>7.1</v>
      </c>
      <c r="AP8" s="20">
        <v>1.1000000000000001</v>
      </c>
      <c r="AQ8" s="29">
        <v>56.9</v>
      </c>
      <c r="AR8" s="29">
        <v>4.4000000000000004</v>
      </c>
      <c r="AS8" s="42" t="s">
        <v>94</v>
      </c>
      <c r="AT8" s="29">
        <v>0.33</v>
      </c>
      <c r="AU8" s="42" t="s">
        <v>81</v>
      </c>
      <c r="AV8" s="35">
        <v>1.571</v>
      </c>
      <c r="AW8" s="42" t="s">
        <v>81</v>
      </c>
      <c r="AX8" s="29">
        <v>130</v>
      </c>
      <c r="AY8" s="21">
        <v>-6.21</v>
      </c>
      <c r="AZ8" s="19" t="s">
        <v>78</v>
      </c>
      <c r="BA8" s="20">
        <v>-27.24</v>
      </c>
      <c r="BB8" s="20">
        <v>0.43</v>
      </c>
      <c r="BC8" s="20">
        <v>0.76</v>
      </c>
      <c r="BD8" s="20">
        <v>0.02</v>
      </c>
      <c r="BE8" s="29">
        <v>40</v>
      </c>
      <c r="BF8" s="29">
        <v>24</v>
      </c>
      <c r="BG8" s="29">
        <v>56</v>
      </c>
      <c r="BH8" s="42" t="s">
        <v>83</v>
      </c>
      <c r="BI8" s="29">
        <v>1</v>
      </c>
      <c r="BJ8" s="42" t="s">
        <v>94</v>
      </c>
      <c r="BK8" s="29" t="s">
        <v>95</v>
      </c>
      <c r="BL8" s="42" t="s">
        <v>141</v>
      </c>
      <c r="BM8" s="20">
        <v>19.899999999999999</v>
      </c>
      <c r="BN8" s="20">
        <v>17.899999999999999</v>
      </c>
      <c r="BO8" s="20">
        <v>22</v>
      </c>
      <c r="BP8" s="29" t="s">
        <v>95</v>
      </c>
      <c r="BQ8" s="42" t="s">
        <v>83</v>
      </c>
      <c r="BR8" s="20">
        <v>77</v>
      </c>
      <c r="BS8" s="20">
        <v>74</v>
      </c>
      <c r="BT8" s="20">
        <v>80</v>
      </c>
      <c r="BU8" s="20">
        <v>1</v>
      </c>
      <c r="BV8" s="19">
        <v>210000</v>
      </c>
      <c r="BW8" s="29" t="s">
        <v>140</v>
      </c>
      <c r="BX8" s="20">
        <v>440</v>
      </c>
      <c r="BY8" s="20">
        <v>257</v>
      </c>
      <c r="BZ8" s="20">
        <v>624</v>
      </c>
    </row>
    <row r="9" spans="1:78" s="18" customFormat="1">
      <c r="O9" s="20"/>
      <c r="P9" s="20"/>
      <c r="Q9" s="20"/>
      <c r="R9" s="20"/>
      <c r="S9" s="20"/>
      <c r="T9" s="20"/>
      <c r="U9" s="20"/>
      <c r="V9" s="20"/>
      <c r="W9" s="20"/>
      <c r="X9" s="20"/>
      <c r="Y9" s="22"/>
      <c r="Z9" s="22"/>
      <c r="AA9" s="22"/>
      <c r="AB9" s="22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BD337-8A75-104A-AE2C-ADCF112E2953}">
  <dimension ref="A1:A21"/>
  <sheetViews>
    <sheetView workbookViewId="0">
      <selection sqref="A1:A21"/>
    </sheetView>
  </sheetViews>
  <sheetFormatPr baseColWidth="10" defaultRowHeight="16"/>
  <sheetData>
    <row r="1" spans="1:1">
      <c r="A1" s="36" t="s">
        <v>0</v>
      </c>
    </row>
    <row r="2" spans="1:1" ht="19">
      <c r="A2" s="36" t="s">
        <v>1</v>
      </c>
    </row>
    <row r="3" spans="1:1" ht="19">
      <c r="A3" s="36" t="s">
        <v>2</v>
      </c>
    </row>
    <row r="4" spans="1:1">
      <c r="A4" s="36"/>
    </row>
    <row r="5" spans="1:1">
      <c r="A5" s="37" t="s">
        <v>110</v>
      </c>
    </row>
    <row r="6" spans="1:1">
      <c r="A6" s="37" t="s">
        <v>113</v>
      </c>
    </row>
    <row r="7" spans="1:1">
      <c r="A7" s="37" t="s">
        <v>122</v>
      </c>
    </row>
    <row r="8" spans="1:1">
      <c r="A8" s="37" t="s">
        <v>117</v>
      </c>
    </row>
    <row r="9" spans="1:1">
      <c r="A9" s="37" t="s">
        <v>118</v>
      </c>
    </row>
    <row r="10" spans="1:1">
      <c r="A10" s="37" t="s">
        <v>114</v>
      </c>
    </row>
    <row r="11" spans="1:1">
      <c r="A11" s="37" t="s">
        <v>115</v>
      </c>
    </row>
    <row r="12" spans="1:1">
      <c r="A12" s="37" t="s">
        <v>116</v>
      </c>
    </row>
    <row r="13" spans="1:1">
      <c r="A13" s="37" t="s">
        <v>111</v>
      </c>
    </row>
    <row r="14" spans="1:1">
      <c r="A14" s="37" t="s">
        <v>119</v>
      </c>
    </row>
    <row r="15" spans="1:1">
      <c r="A15" s="37" t="s">
        <v>112</v>
      </c>
    </row>
    <row r="16" spans="1:1">
      <c r="A16" s="37" t="s">
        <v>120</v>
      </c>
    </row>
    <row r="17" spans="1:1">
      <c r="A17" s="36" t="s">
        <v>121</v>
      </c>
    </row>
    <row r="19" spans="1:1">
      <c r="A19" s="38" t="s">
        <v>3</v>
      </c>
    </row>
    <row r="20" spans="1:1">
      <c r="A20" s="38" t="s">
        <v>4</v>
      </c>
    </row>
    <row r="21" spans="1:1">
      <c r="A21" s="38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leaf gas-exchange_FOM</vt:lpstr>
      <vt:lpstr>Specifications and 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Bärbel Hönisch</dc:creator>
  <cp:lastModifiedBy>Bärbel Hönisch</cp:lastModifiedBy>
  <dcterms:created xsi:type="dcterms:W3CDTF">2017-12-08T17:20:22Z</dcterms:created>
  <dcterms:modified xsi:type="dcterms:W3CDTF">2020-09-23T13:06:37Z</dcterms:modified>
</cp:coreProperties>
</file>