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Daphnia/Desktop/paleo-CO2 data base/archive/archive data files September 2020/"/>
    </mc:Choice>
  </mc:AlternateContent>
  <xr:revisionPtr revIDLastSave="0" documentId="13_ncr:1_{D05101BA-0514-B841-BE0E-BD128C8EEE38}" xr6:coauthVersionLast="45" xr6:coauthVersionMax="45" xr10:uidLastSave="{00000000-0000-0000-0000-000000000000}"/>
  <bookViews>
    <workbookView xWindow="860" yWindow="500" windowWidth="25600" windowHeight="14240" tabRatio="500" xr2:uid="{00000000-000D-0000-FFFF-FFFF00000000}"/>
  </bookViews>
  <sheets>
    <sheet name="boron isotopes" sheetId="2" r:id="rId1"/>
    <sheet name="Column specifications" sheetId="3" r:id="rId2"/>
  </sheet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6" i="2" l="1"/>
  <c r="CF5" i="2" l="1"/>
  <c r="CF6" i="2"/>
  <c r="CF7" i="2"/>
  <c r="CF8" i="2"/>
  <c r="CF9" i="2"/>
  <c r="CF10" i="2"/>
  <c r="CF11" i="2"/>
  <c r="CF12" i="2"/>
  <c r="CF13" i="2"/>
  <c r="CF14" i="2"/>
  <c r="CF15" i="2"/>
  <c r="CF16" i="2"/>
  <c r="CF17" i="2"/>
  <c r="CF18" i="2"/>
  <c r="CF19" i="2"/>
  <c r="CF20" i="2"/>
  <c r="CF21" i="2"/>
  <c r="CF22" i="2"/>
  <c r="CF23" i="2"/>
  <c r="CF24" i="2"/>
  <c r="CF25" i="2"/>
  <c r="CF26" i="2"/>
  <c r="CF27" i="2"/>
  <c r="CF28" i="2"/>
  <c r="CF29" i="2"/>
  <c r="CF30" i="2"/>
  <c r="CF31" i="2"/>
  <c r="CF32" i="2"/>
  <c r="CF33" i="2"/>
  <c r="CF34" i="2"/>
  <c r="CF35" i="2"/>
  <c r="CF36" i="2"/>
  <c r="CF37" i="2"/>
  <c r="CF38" i="2"/>
  <c r="CF39" i="2"/>
  <c r="CF40" i="2"/>
  <c r="CF41" i="2"/>
  <c r="CF42" i="2"/>
  <c r="CF43" i="2"/>
  <c r="CF44" i="2"/>
  <c r="CF45" i="2"/>
  <c r="CF46" i="2"/>
  <c r="CF47" i="2"/>
  <c r="CF48" i="2"/>
  <c r="CF49" i="2"/>
  <c r="CF50" i="2"/>
  <c r="CF51" i="2"/>
  <c r="CF52" i="2"/>
  <c r="CF53" i="2"/>
  <c r="CF54" i="2"/>
  <c r="CF55" i="2"/>
  <c r="CF56" i="2"/>
  <c r="CF57" i="2"/>
  <c r="CF58" i="2"/>
  <c r="CF59" i="2"/>
  <c r="CF4" i="2"/>
  <c r="BX4" i="2" l="1"/>
  <c r="BX5" i="2"/>
  <c r="BX6" i="2"/>
  <c r="BX7" i="2"/>
  <c r="BX8" i="2"/>
  <c r="BX9" i="2"/>
  <c r="BX10" i="2"/>
  <c r="BX11" i="2"/>
  <c r="BX12" i="2"/>
  <c r="BX13" i="2"/>
  <c r="BX14" i="2"/>
  <c r="BX15" i="2"/>
  <c r="E6" i="2" l="1"/>
  <c r="I6" i="2"/>
  <c r="J6" i="2"/>
  <c r="E7" i="2"/>
  <c r="E8" i="2"/>
  <c r="H8" i="2"/>
  <c r="I8" i="2"/>
  <c r="J8" i="2"/>
  <c r="E9" i="2"/>
  <c r="H9" i="2"/>
  <c r="I9" i="2"/>
  <c r="J9" i="2"/>
  <c r="E10" i="2"/>
  <c r="H10" i="2"/>
  <c r="I10" i="2"/>
  <c r="J10" i="2"/>
  <c r="E11" i="2"/>
  <c r="H11" i="2"/>
  <c r="I11" i="2"/>
  <c r="J11" i="2"/>
  <c r="E12" i="2"/>
  <c r="H12" i="2"/>
  <c r="I12" i="2"/>
  <c r="J12" i="2"/>
  <c r="E13" i="2"/>
  <c r="H13" i="2"/>
  <c r="I13" i="2"/>
  <c r="J13" i="2"/>
  <c r="E14" i="2"/>
  <c r="H14" i="2"/>
  <c r="I14" i="2"/>
  <c r="J14" i="2"/>
  <c r="E15" i="2"/>
  <c r="H15" i="2"/>
  <c r="I15" i="2"/>
  <c r="J15" i="2"/>
  <c r="E16" i="2"/>
  <c r="H16" i="2"/>
  <c r="I16" i="2"/>
  <c r="J16" i="2"/>
  <c r="E17" i="2"/>
  <c r="H17" i="2"/>
  <c r="I17" i="2"/>
  <c r="J17" i="2"/>
  <c r="E18" i="2"/>
  <c r="H18" i="2"/>
  <c r="I18" i="2"/>
  <c r="J18" i="2"/>
  <c r="E19" i="2"/>
  <c r="H19" i="2"/>
  <c r="I19" i="2"/>
  <c r="J19" i="2"/>
  <c r="E20" i="2"/>
  <c r="H20" i="2"/>
  <c r="I20" i="2"/>
  <c r="J20" i="2"/>
  <c r="E21" i="2"/>
  <c r="H21" i="2"/>
  <c r="I21" i="2"/>
  <c r="J21" i="2"/>
  <c r="E22" i="2"/>
  <c r="H22" i="2"/>
  <c r="I22" i="2"/>
  <c r="J22" i="2"/>
  <c r="E23" i="2"/>
  <c r="H23" i="2"/>
  <c r="I23" i="2"/>
  <c r="J23" i="2"/>
  <c r="E24" i="2"/>
  <c r="H24" i="2"/>
  <c r="I24" i="2"/>
  <c r="J24" i="2"/>
  <c r="E25" i="2"/>
  <c r="H25" i="2"/>
  <c r="I25" i="2"/>
  <c r="J25" i="2"/>
  <c r="E26" i="2"/>
  <c r="H26" i="2"/>
  <c r="I26" i="2"/>
  <c r="J26" i="2"/>
  <c r="E27" i="2"/>
  <c r="H27" i="2"/>
  <c r="I27" i="2"/>
  <c r="J27" i="2"/>
  <c r="E28" i="2"/>
  <c r="H28" i="2"/>
  <c r="I28" i="2"/>
  <c r="J28" i="2"/>
  <c r="E29" i="2"/>
  <c r="H29" i="2"/>
  <c r="I29" i="2"/>
  <c r="J29" i="2"/>
  <c r="E30" i="2"/>
  <c r="H30" i="2"/>
  <c r="I30" i="2"/>
  <c r="J30" i="2"/>
  <c r="E31" i="2"/>
  <c r="H31" i="2"/>
  <c r="I31" i="2"/>
  <c r="J31" i="2"/>
  <c r="E32" i="2"/>
  <c r="H32" i="2"/>
  <c r="I32" i="2"/>
  <c r="J32" i="2"/>
  <c r="E33" i="2"/>
  <c r="H33" i="2"/>
  <c r="I33" i="2"/>
  <c r="J33" i="2"/>
  <c r="E34" i="2"/>
  <c r="H34" i="2"/>
  <c r="I34" i="2"/>
  <c r="J34" i="2"/>
  <c r="E35" i="2"/>
  <c r="H35" i="2"/>
  <c r="I35" i="2"/>
  <c r="J35" i="2"/>
  <c r="E36" i="2"/>
  <c r="H36" i="2"/>
  <c r="I36" i="2"/>
  <c r="J36" i="2"/>
  <c r="E37" i="2"/>
  <c r="H37" i="2"/>
  <c r="I37" i="2"/>
  <c r="J37" i="2"/>
  <c r="E38" i="2"/>
  <c r="H38" i="2"/>
  <c r="I38" i="2"/>
  <c r="J38" i="2"/>
  <c r="E39" i="2"/>
  <c r="H39" i="2"/>
  <c r="I39" i="2"/>
  <c r="J39" i="2"/>
  <c r="E40" i="2"/>
  <c r="H40" i="2"/>
  <c r="I40" i="2"/>
  <c r="J40" i="2"/>
  <c r="E41" i="2"/>
  <c r="H41" i="2"/>
  <c r="I41" i="2"/>
  <c r="J41" i="2"/>
  <c r="E42" i="2"/>
  <c r="H42" i="2"/>
  <c r="I42" i="2"/>
  <c r="J42" i="2"/>
  <c r="E43" i="2"/>
  <c r="H43" i="2"/>
  <c r="I43" i="2"/>
  <c r="J43" i="2"/>
  <c r="E44" i="2"/>
  <c r="H44" i="2"/>
  <c r="I44" i="2"/>
  <c r="J44" i="2"/>
  <c r="E45" i="2"/>
  <c r="H45" i="2"/>
  <c r="I45" i="2"/>
  <c r="J45" i="2"/>
  <c r="E46" i="2"/>
  <c r="H46" i="2"/>
  <c r="I46" i="2"/>
  <c r="J46" i="2"/>
  <c r="E47" i="2"/>
  <c r="H47" i="2"/>
  <c r="I47" i="2"/>
  <c r="J47" i="2"/>
  <c r="E48" i="2"/>
  <c r="H48" i="2"/>
  <c r="I48" i="2"/>
  <c r="J48" i="2"/>
  <c r="E49" i="2"/>
  <c r="H49" i="2"/>
  <c r="I49" i="2"/>
  <c r="J49" i="2"/>
  <c r="E50" i="2"/>
  <c r="H50" i="2"/>
  <c r="I50" i="2"/>
  <c r="J50" i="2"/>
  <c r="E51" i="2"/>
  <c r="H51" i="2"/>
  <c r="I51" i="2"/>
  <c r="J51" i="2"/>
  <c r="E52" i="2"/>
  <c r="H52" i="2"/>
  <c r="I52" i="2"/>
  <c r="J52" i="2"/>
  <c r="E53" i="2"/>
  <c r="E54" i="2"/>
  <c r="H54" i="2"/>
  <c r="I54" i="2"/>
  <c r="J54" i="2"/>
  <c r="E55" i="2"/>
  <c r="H55" i="2"/>
  <c r="I55" i="2"/>
  <c r="J55" i="2"/>
  <c r="E56" i="2"/>
  <c r="H56" i="2"/>
  <c r="I56" i="2"/>
  <c r="J56" i="2"/>
  <c r="E57" i="2"/>
  <c r="H57" i="2"/>
  <c r="I57" i="2"/>
  <c r="J57" i="2"/>
  <c r="E58" i="2"/>
  <c r="E59" i="2"/>
  <c r="H59" i="2"/>
  <c r="I59" i="2"/>
  <c r="J59" i="2"/>
  <c r="E5" i="2"/>
  <c r="I4" i="2"/>
  <c r="J4" i="2"/>
  <c r="H4" i="2"/>
  <c r="E4" i="2"/>
  <c r="CA7" i="2"/>
  <c r="DU5" i="2"/>
  <c r="CA8" i="2"/>
  <c r="BZ10" i="2"/>
  <c r="CA10" i="2"/>
  <c r="CA12" i="2"/>
  <c r="BZ14" i="2"/>
  <c r="CA14" i="2"/>
  <c r="BZ4" i="2"/>
  <c r="CA4" i="2"/>
  <c r="CE5" i="2"/>
  <c r="CE6" i="2"/>
  <c r="CE8" i="2"/>
  <c r="CE9" i="2"/>
  <c r="CE10" i="2"/>
  <c r="CE11" i="2"/>
  <c r="CE12" i="2"/>
  <c r="CE13" i="2"/>
  <c r="CE14" i="2"/>
  <c r="CE15" i="2"/>
  <c r="CE16" i="2"/>
  <c r="CE17" i="2"/>
  <c r="CE18" i="2"/>
  <c r="CE19" i="2"/>
  <c r="CE20" i="2"/>
  <c r="CE21" i="2"/>
  <c r="CE22" i="2"/>
  <c r="CE23" i="2"/>
  <c r="CE24" i="2"/>
  <c r="CE25" i="2"/>
  <c r="CE26" i="2"/>
  <c r="CE27" i="2"/>
  <c r="CE28" i="2"/>
  <c r="CE29" i="2"/>
  <c r="CE30" i="2"/>
  <c r="CE31" i="2"/>
  <c r="CE32" i="2"/>
  <c r="CE33" i="2"/>
  <c r="CE34" i="2"/>
  <c r="CE35" i="2"/>
  <c r="CE36" i="2"/>
  <c r="CE37" i="2"/>
  <c r="CE38" i="2"/>
  <c r="CE39" i="2"/>
  <c r="CE40" i="2"/>
  <c r="CE41" i="2"/>
  <c r="CE42" i="2"/>
  <c r="CE43" i="2"/>
  <c r="CE44" i="2"/>
  <c r="CE45" i="2"/>
  <c r="CE46" i="2"/>
  <c r="CE47" i="2"/>
  <c r="CE48" i="2"/>
  <c r="CE49" i="2"/>
  <c r="CE50" i="2"/>
  <c r="CE51" i="2"/>
  <c r="CE52" i="2"/>
  <c r="CE53" i="2"/>
  <c r="CE54" i="2"/>
  <c r="CE55" i="2"/>
  <c r="CE56" i="2"/>
  <c r="CE57" i="2"/>
  <c r="CE58" i="2"/>
  <c r="CE59" i="2"/>
  <c r="CE4" i="2"/>
  <c r="BX59" i="2"/>
  <c r="DU59" i="2" s="1"/>
  <c r="BX58" i="2"/>
  <c r="DU58" i="2" s="1"/>
  <c r="BX57" i="2"/>
  <c r="DU57" i="2" s="1"/>
  <c r="BX56" i="2"/>
  <c r="DU56" i="2" s="1"/>
  <c r="BX55" i="2"/>
  <c r="DU55" i="2" s="1"/>
  <c r="BX54" i="2"/>
  <c r="DU54" i="2" s="1"/>
  <c r="BX53" i="2"/>
  <c r="DU53" i="2" s="1"/>
  <c r="BX52" i="2"/>
  <c r="BZ52" i="2" s="1"/>
  <c r="BX51" i="2"/>
  <c r="DU51" i="2" s="1"/>
  <c r="BX50" i="2"/>
  <c r="DU50" i="2" s="1"/>
  <c r="BX49" i="2"/>
  <c r="DU49" i="2" s="1"/>
  <c r="BX48" i="2"/>
  <c r="DU48" i="2" s="1"/>
  <c r="BX47" i="2"/>
  <c r="DU47" i="2" s="1"/>
  <c r="BX46" i="2"/>
  <c r="DU46" i="2" s="1"/>
  <c r="BX45" i="2"/>
  <c r="DU45" i="2" s="1"/>
  <c r="BX44" i="2"/>
  <c r="BZ44" i="2" s="1"/>
  <c r="BX43" i="2"/>
  <c r="DU43" i="2" s="1"/>
  <c r="BX42" i="2"/>
  <c r="DU42" i="2" s="1"/>
  <c r="BX41" i="2"/>
  <c r="DU41" i="2" s="1"/>
  <c r="BX40" i="2"/>
  <c r="DU40" i="2" s="1"/>
  <c r="BX39" i="2"/>
  <c r="DU39" i="2" s="1"/>
  <c r="BX38" i="2"/>
  <c r="DU38" i="2" s="1"/>
  <c r="BX37" i="2"/>
  <c r="DU37" i="2" s="1"/>
  <c r="BX36" i="2"/>
  <c r="BZ36" i="2" s="1"/>
  <c r="BX35" i="2"/>
  <c r="DU35" i="2" s="1"/>
  <c r="BX34" i="2"/>
  <c r="DU34" i="2" s="1"/>
  <c r="BX33" i="2"/>
  <c r="DU33" i="2" s="1"/>
  <c r="BX32" i="2"/>
  <c r="BZ32" i="2" s="1"/>
  <c r="BX31" i="2"/>
  <c r="DU31" i="2" s="1"/>
  <c r="BX30" i="2"/>
  <c r="DU30" i="2" s="1"/>
  <c r="BX29" i="2"/>
  <c r="DU29" i="2" s="1"/>
  <c r="BX28" i="2"/>
  <c r="DU28" i="2" s="1"/>
  <c r="BX27" i="2"/>
  <c r="DU27" i="2" s="1"/>
  <c r="BX26" i="2"/>
  <c r="DU26" i="2" s="1"/>
  <c r="BX25" i="2"/>
  <c r="DU25" i="2" s="1"/>
  <c r="BX24" i="2"/>
  <c r="BZ24" i="2" s="1"/>
  <c r="BX23" i="2"/>
  <c r="DU23" i="2" s="1"/>
  <c r="BX22" i="2"/>
  <c r="DU22" i="2" s="1"/>
  <c r="BX21" i="2"/>
  <c r="DU21" i="2" s="1"/>
  <c r="BX20" i="2"/>
  <c r="BZ20" i="2" s="1"/>
  <c r="BX19" i="2"/>
  <c r="DU19" i="2" s="1"/>
  <c r="BX18" i="2"/>
  <c r="DU18" i="2" s="1"/>
  <c r="BX17" i="2"/>
  <c r="DU17" i="2" s="1"/>
  <c r="BX16" i="2"/>
  <c r="DU16" i="2" s="1"/>
  <c r="DU15" i="2"/>
  <c r="DU14" i="2"/>
  <c r="DU13" i="2"/>
  <c r="DU12" i="2"/>
  <c r="DU11" i="2"/>
  <c r="DU10" i="2"/>
  <c r="DU9" i="2"/>
  <c r="DU8" i="2"/>
  <c r="DU6" i="2"/>
  <c r="DU4" i="2"/>
  <c r="BZ54" i="2" l="1"/>
  <c r="BZ38" i="2"/>
  <c r="CA16" i="2"/>
  <c r="CA52" i="2"/>
  <c r="CA32" i="2"/>
  <c r="CA48" i="2"/>
  <c r="CA26" i="2"/>
  <c r="CA58" i="2"/>
  <c r="CA42" i="2"/>
  <c r="BZ22" i="2"/>
  <c r="CA36" i="2"/>
  <c r="BZ58" i="2"/>
  <c r="CA46" i="2"/>
  <c r="BZ42" i="2"/>
  <c r="CA30" i="2"/>
  <c r="BZ26" i="2"/>
  <c r="CA20" i="2"/>
  <c r="CA56" i="2"/>
  <c r="CA50" i="2"/>
  <c r="BZ46" i="2"/>
  <c r="CA40" i="2"/>
  <c r="CA34" i="2"/>
  <c r="BZ30" i="2"/>
  <c r="CA24" i="2"/>
  <c r="CA18" i="2"/>
  <c r="CA54" i="2"/>
  <c r="BZ50" i="2"/>
  <c r="CA44" i="2"/>
  <c r="CA38" i="2"/>
  <c r="BZ34" i="2"/>
  <c r="CA28" i="2"/>
  <c r="CA22" i="2"/>
  <c r="BZ18" i="2"/>
  <c r="BZ56" i="2"/>
  <c r="BZ48" i="2"/>
  <c r="BZ40" i="2"/>
  <c r="BZ28" i="2"/>
  <c r="BZ16" i="2"/>
  <c r="BZ12" i="2"/>
  <c r="BZ8" i="2"/>
  <c r="CA59" i="2"/>
  <c r="CA57" i="2"/>
  <c r="CA55" i="2"/>
  <c r="CA53" i="2"/>
  <c r="CA51" i="2"/>
  <c r="CA49" i="2"/>
  <c r="CA47" i="2"/>
  <c r="CA45" i="2"/>
  <c r="CA43" i="2"/>
  <c r="CA41" i="2"/>
  <c r="CA39" i="2"/>
  <c r="CA37" i="2"/>
  <c r="CA35" i="2"/>
  <c r="CA33" i="2"/>
  <c r="CA31" i="2"/>
  <c r="CA29" i="2"/>
  <c r="CA27" i="2"/>
  <c r="CA25" i="2"/>
  <c r="CA23" i="2"/>
  <c r="CA21" i="2"/>
  <c r="CA19" i="2"/>
  <c r="CA17" i="2"/>
  <c r="CA15" i="2"/>
  <c r="CA13" i="2"/>
  <c r="CA11" i="2"/>
  <c r="CA9" i="2"/>
  <c r="CA6" i="2"/>
  <c r="BZ5" i="2"/>
  <c r="DU52" i="2"/>
  <c r="DU44" i="2"/>
  <c r="DU36" i="2"/>
  <c r="DU32" i="2"/>
  <c r="DU24" i="2"/>
  <c r="DU20" i="2"/>
  <c r="BZ59" i="2"/>
  <c r="BZ57" i="2"/>
  <c r="BZ55" i="2"/>
  <c r="BZ53" i="2"/>
  <c r="BZ51" i="2"/>
  <c r="BZ49" i="2"/>
  <c r="BZ47" i="2"/>
  <c r="BZ45" i="2"/>
  <c r="BZ43" i="2"/>
  <c r="BZ41" i="2"/>
  <c r="BZ39" i="2"/>
  <c r="BZ37" i="2"/>
  <c r="BZ35" i="2"/>
  <c r="BZ33" i="2"/>
  <c r="BZ31" i="2"/>
  <c r="BZ29" i="2"/>
  <c r="BZ27" i="2"/>
  <c r="BZ25" i="2"/>
  <c r="BZ23" i="2"/>
  <c r="BZ21" i="2"/>
  <c r="BZ19" i="2"/>
  <c r="BZ17" i="2"/>
  <c r="BZ15" i="2"/>
  <c r="BZ13" i="2"/>
  <c r="BZ11" i="2"/>
  <c r="BZ9" i="2"/>
  <c r="BZ6" i="2"/>
  <c r="CA5" i="2"/>
  <c r="DU7" i="2"/>
  <c r="BZ7" i="2"/>
</calcChain>
</file>

<file path=xl/sharedStrings.xml><?xml version="1.0" encoding="utf-8"?>
<sst xmlns="http://schemas.openxmlformats.org/spreadsheetml/2006/main" count="7513" uniqueCount="548">
  <si>
    <r>
      <rPr>
        <vertAlign val="superscript"/>
        <sz val="10"/>
        <rFont val="Verdana"/>
        <family val="2"/>
      </rPr>
      <t>a</t>
    </r>
    <r>
      <rPr>
        <sz val="12"/>
        <color theme="1"/>
        <rFont val="Calibri"/>
        <family val="2"/>
        <scheme val="minor"/>
      </rPr>
      <t>for definitions of CSF-A, CSF-B and CCSF, please see: https://www.iodp.org/policies-and-guidelines/142-iodp-depth-scales-terminology-april-2011/file</t>
    </r>
  </si>
  <si>
    <t>REFERENCE AND CONTACT INFORMATION</t>
  </si>
  <si>
    <t>SAMPLE IDENTIFICATION</t>
  </si>
  <si>
    <t>AGE CONSTRAINTS</t>
  </si>
  <si>
    <t>ANALYTICAL SPECIFICATIONS</t>
  </si>
  <si>
    <t>VITAL EFFECT</t>
    <phoneticPr fontId="0" type="noConversion"/>
  </si>
  <si>
    <r>
      <rPr>
        <b/>
        <sz val="12"/>
        <rFont val="Calibri (Body)"/>
      </rPr>
      <t>CALCULATED</t>
    </r>
    <r>
      <rPr>
        <b/>
        <sz val="12"/>
        <rFont val="Symbol"/>
        <charset val="2"/>
      </rPr>
      <t xml:space="preserve"> d</t>
    </r>
    <r>
      <rPr>
        <b/>
        <vertAlign val="superscript"/>
        <sz val="12"/>
        <rFont val="Verdana"/>
        <family val="2"/>
      </rPr>
      <t>11</t>
    </r>
    <r>
      <rPr>
        <b/>
        <sz val="12"/>
        <rFont val="Verdana"/>
        <family val="2"/>
      </rPr>
      <t>B</t>
    </r>
    <r>
      <rPr>
        <b/>
        <vertAlign val="subscript"/>
        <sz val="12"/>
        <rFont val="Verdana"/>
        <family val="2"/>
      </rPr>
      <t>borate</t>
    </r>
  </si>
  <si>
    <t>ACCESSORY INPUTS</t>
  </si>
  <si>
    <t>METHOD OF TEMPERATURE DETERMINATION</t>
  </si>
  <si>
    <t>ALTERNATIVE METHOD OF TEMPERATURE RECONSTRUCTION</t>
  </si>
  <si>
    <t>SEAWATER COMPOSITION</t>
  </si>
  <si>
    <t>AQUEOUS BORON ISOTOPE FRACTIONATION</t>
  </si>
  <si>
    <r>
      <t>PARAMETERIZATION OF CO</t>
    </r>
    <r>
      <rPr>
        <b/>
        <vertAlign val="subscript"/>
        <sz val="12"/>
        <color indexed="8"/>
        <rFont val="Calibri"/>
        <family val="2"/>
      </rPr>
      <t>2</t>
    </r>
    <r>
      <rPr>
        <b/>
        <sz val="12"/>
        <color indexed="8"/>
        <rFont val="Calibri"/>
        <family val="2"/>
      </rPr>
      <t xml:space="preserve"> CALCULATION</t>
    </r>
  </si>
  <si>
    <t>SECOND PARAMETER OF THE CARBONATE SYSTEM</t>
  </si>
  <si>
    <t>CALCULATED PARAMETERS OF THE CARBONATE SYSTEM</t>
  </si>
  <si>
    <t>alternative Age (in case different models are available)</t>
  </si>
  <si>
    <r>
      <rPr>
        <sz val="12"/>
        <rFont val="Symbol"/>
        <charset val="2"/>
      </rPr>
      <t>d</t>
    </r>
    <r>
      <rPr>
        <vertAlign val="superscript"/>
        <sz val="12"/>
        <rFont val="Verdana"/>
        <family val="2"/>
      </rPr>
      <t>11</t>
    </r>
    <r>
      <rPr>
        <sz val="12"/>
        <rFont val="Verdana"/>
        <family val="2"/>
      </rPr>
      <t>B (relative to SRM 951)</t>
    </r>
  </si>
  <si>
    <r>
      <rPr>
        <b/>
        <sz val="12"/>
        <color indexed="8"/>
        <rFont val="Symbol"/>
        <charset val="2"/>
      </rPr>
      <t>d</t>
    </r>
    <r>
      <rPr>
        <b/>
        <vertAlign val="superscript"/>
        <sz val="12"/>
        <color indexed="8"/>
        <rFont val="Verdana"/>
        <family val="2"/>
      </rPr>
      <t>11</t>
    </r>
    <r>
      <rPr>
        <b/>
        <sz val="12"/>
        <color indexed="8"/>
        <rFont val="Verdana"/>
        <family val="2"/>
      </rPr>
      <t>B</t>
    </r>
    <r>
      <rPr>
        <b/>
        <vertAlign val="subscript"/>
        <sz val="12"/>
        <color indexed="8"/>
        <rFont val="Verdana"/>
        <family val="2"/>
      </rPr>
      <t>c</t>
    </r>
    <r>
      <rPr>
        <b/>
        <sz val="12"/>
        <color indexed="8"/>
        <rFont val="Verdana"/>
        <family val="2"/>
      </rPr>
      <t>/</t>
    </r>
    <r>
      <rPr>
        <b/>
        <sz val="12"/>
        <color indexed="8"/>
        <rFont val="Symbol"/>
        <charset val="2"/>
      </rPr>
      <t>d</t>
    </r>
    <r>
      <rPr>
        <b/>
        <vertAlign val="superscript"/>
        <sz val="12"/>
        <color indexed="8"/>
        <rFont val="Verdana"/>
        <family val="2"/>
      </rPr>
      <t>11</t>
    </r>
    <r>
      <rPr>
        <b/>
        <sz val="12"/>
        <color indexed="8"/>
        <rFont val="Verdana"/>
        <family val="2"/>
      </rPr>
      <t>B</t>
    </r>
    <r>
      <rPr>
        <b/>
        <vertAlign val="subscript"/>
        <sz val="12"/>
        <color indexed="8"/>
        <rFont val="Verdana"/>
        <family val="2"/>
      </rPr>
      <t>borate</t>
    </r>
    <r>
      <rPr>
        <b/>
        <sz val="12"/>
        <color indexed="8"/>
        <rFont val="Verdana"/>
        <family val="2"/>
      </rPr>
      <t xml:space="preserve"> calibration slope</t>
    </r>
  </si>
  <si>
    <r>
      <rPr>
        <b/>
        <sz val="12"/>
        <rFont val="Symbol"/>
        <charset val="2"/>
      </rPr>
      <t>d</t>
    </r>
    <r>
      <rPr>
        <b/>
        <vertAlign val="superscript"/>
        <sz val="12"/>
        <rFont val="Verdana"/>
        <family val="2"/>
      </rPr>
      <t>11</t>
    </r>
    <r>
      <rPr>
        <b/>
        <sz val="12"/>
        <rFont val="Verdana"/>
        <family val="2"/>
      </rPr>
      <t>B</t>
    </r>
    <r>
      <rPr>
        <b/>
        <vertAlign val="subscript"/>
        <sz val="12"/>
        <rFont val="Verdana"/>
        <family val="2"/>
      </rPr>
      <t>c</t>
    </r>
    <r>
      <rPr>
        <b/>
        <sz val="12"/>
        <rFont val="Verdana"/>
        <family val="2"/>
      </rPr>
      <t>/</t>
    </r>
    <r>
      <rPr>
        <b/>
        <sz val="12"/>
        <rFont val="Symbol"/>
        <charset val="2"/>
      </rPr>
      <t>d</t>
    </r>
    <r>
      <rPr>
        <b/>
        <vertAlign val="superscript"/>
        <sz val="12"/>
        <rFont val="Verdana"/>
        <family val="2"/>
      </rPr>
      <t>11</t>
    </r>
    <r>
      <rPr>
        <b/>
        <sz val="12"/>
        <rFont val="Verdana"/>
        <family val="2"/>
      </rPr>
      <t>B</t>
    </r>
    <r>
      <rPr>
        <b/>
        <vertAlign val="subscript"/>
        <sz val="12"/>
        <rFont val="Verdana"/>
        <family val="2"/>
      </rPr>
      <t>borate</t>
    </r>
    <r>
      <rPr>
        <b/>
        <sz val="12"/>
        <rFont val="Verdana"/>
        <family val="2"/>
      </rPr>
      <t xml:space="preserve"> calibration intercept</t>
    </r>
  </si>
  <si>
    <t>pressure (i.e. depth of foraminifer habitat)</t>
  </si>
  <si>
    <t xml:space="preserve">Temperature </t>
  </si>
  <si>
    <t xml:space="preserve"> Mg/Ca</t>
  </si>
  <si>
    <t>e.g., Alkenone UK'37, TEX 86</t>
  </si>
  <si>
    <t>Salinity</t>
  </si>
  <si>
    <t>[Ca] of seawater at S=35</t>
  </si>
  <si>
    <t>[Mg] of seawater at S=35</t>
  </si>
  <si>
    <t>[SO4] of seawater at S=35</t>
  </si>
  <si>
    <r>
      <t>[B]</t>
    </r>
    <r>
      <rPr>
        <b/>
        <vertAlign val="subscript"/>
        <sz val="12"/>
        <rFont val="Verdana"/>
        <family val="2"/>
      </rPr>
      <t>T</t>
    </r>
    <r>
      <rPr>
        <b/>
        <sz val="12"/>
        <rFont val="Verdana"/>
        <family val="2"/>
      </rPr>
      <t xml:space="preserve"> of seawater at S=35</t>
    </r>
  </si>
  <si>
    <r>
      <rPr>
        <b/>
        <sz val="12"/>
        <color indexed="8"/>
        <rFont val="Symbol"/>
        <charset val="2"/>
      </rPr>
      <t>d</t>
    </r>
    <r>
      <rPr>
        <b/>
        <vertAlign val="superscript"/>
        <sz val="12"/>
        <color indexed="8"/>
        <rFont val="Calibri"/>
        <family val="2"/>
      </rPr>
      <t>11</t>
    </r>
    <r>
      <rPr>
        <b/>
        <sz val="12"/>
        <color indexed="8"/>
        <rFont val="Calibri"/>
        <family val="2"/>
      </rPr>
      <t>B</t>
    </r>
    <r>
      <rPr>
        <b/>
        <vertAlign val="subscript"/>
        <sz val="12"/>
        <color indexed="8"/>
        <rFont val="Calibri"/>
        <family val="2"/>
      </rPr>
      <t>sw</t>
    </r>
  </si>
  <si>
    <t>pKB</t>
  </si>
  <si>
    <r>
      <rPr>
        <b/>
        <sz val="12"/>
        <rFont val="Symbol"/>
        <charset val="2"/>
      </rPr>
      <t>a</t>
    </r>
    <r>
      <rPr>
        <b/>
        <vertAlign val="subscript"/>
        <sz val="12"/>
        <rFont val="Verdana"/>
        <family val="2"/>
      </rPr>
      <t>B3-B4</t>
    </r>
    <r>
      <rPr>
        <b/>
        <sz val="12"/>
        <rFont val="Verdana"/>
        <family val="2"/>
      </rPr>
      <t xml:space="preserve"> </t>
    </r>
  </si>
  <si>
    <t>if applicable</t>
  </si>
  <si>
    <t>Name of individual entering the data</t>
  </si>
  <si>
    <t>Contact email</t>
  </si>
  <si>
    <t>Reference of the data product</t>
  </si>
  <si>
    <t>DOI link to reference</t>
  </si>
  <si>
    <t>Site (DSDP/ODP/IODP or other site number)</t>
  </si>
  <si>
    <t>Hole</t>
  </si>
  <si>
    <t>Core</t>
  </si>
  <si>
    <t>Section</t>
  </si>
  <si>
    <t>top cm</t>
  </si>
  <si>
    <t>bottom cm</t>
  </si>
  <si>
    <r>
      <t>core depth below seafloor (meters, specify CSF-A or CSF-B where applicable, original IODP record)</t>
    </r>
    <r>
      <rPr>
        <vertAlign val="superscript"/>
        <sz val="12"/>
        <rFont val="Verdana"/>
        <family val="2"/>
      </rPr>
      <t>a</t>
    </r>
  </si>
  <si>
    <r>
      <t>core composite depth below seafloor (meters, CCSF)</t>
    </r>
    <r>
      <rPr>
        <vertAlign val="superscript"/>
        <sz val="12"/>
        <rFont val="Verdana"/>
        <family val="2"/>
      </rPr>
      <t>a</t>
    </r>
  </si>
  <si>
    <t>reference for composite depth</t>
  </si>
  <si>
    <t>Location (e.g., Atlantic, Carribbean, South China Sea etc.)</t>
  </si>
  <si>
    <t>Modern Latitude (decimal degree, south negative)</t>
  </si>
  <si>
    <t>Modern Longitude (decimal degree, west negative)</t>
  </si>
  <si>
    <t>Paleo Latitude (decimal degree, south negative)</t>
  </si>
  <si>
    <t>Paleo Longitude (decimal degree, west negative)</t>
  </si>
  <si>
    <t>Modern elevation (m), below sea level negative</t>
  </si>
  <si>
    <t>Paleo elevation (m), below sea level negative</t>
  </si>
  <si>
    <t>reference and Method to determine Paleo position</t>
  </si>
  <si>
    <t>notes about any flags in the studied core section</t>
  </si>
  <si>
    <t>type of uncertainty (e.g., set value, normal distribution, +/- range)</t>
  </si>
  <si>
    <t>Age Scale (GTS 20XX)</t>
  </si>
  <si>
    <t>age method (nannofossil biostratigraphy, radiolaria, magnetic polarity, radiometric etc.)</t>
  </si>
  <si>
    <t>reference to age model, if different from primary reference of data set</t>
  </si>
  <si>
    <t>foraminifer species analyzed</t>
  </si>
  <si>
    <t>foraminifer size class (µm)</t>
  </si>
  <si>
    <t xml:space="preserve">number of foraminifera shells per sample </t>
  </si>
  <si>
    <t>total sample weight (mg)</t>
  </si>
  <si>
    <t>Reference for sample  cleaning procedure</t>
  </si>
  <si>
    <t>Boron separation method (e.g., column chemistry, microsublimation)</t>
  </si>
  <si>
    <t>analytical Method (e.g., MC-ICP-MS, P-TIMS, N-TIMS etc)</t>
  </si>
  <si>
    <r>
      <rPr>
        <sz val="12"/>
        <color theme="1"/>
        <rFont val="Symbol"/>
        <charset val="2"/>
      </rPr>
      <t>d</t>
    </r>
    <r>
      <rPr>
        <vertAlign val="superscript"/>
        <sz val="12"/>
        <color theme="1"/>
        <rFont val="Verdana"/>
        <family val="2"/>
      </rPr>
      <t>11</t>
    </r>
    <r>
      <rPr>
        <sz val="12"/>
        <color theme="1"/>
        <rFont val="Verdana"/>
        <family val="2"/>
      </rPr>
      <t>B (‰, average of replicates)</t>
    </r>
  </si>
  <si>
    <t>type of uncertainty (e.g., set value, normal distribution, specify whether uncertainty is presented as standard deviation or standard error)</t>
  </si>
  <si>
    <r>
      <t>2</t>
    </r>
    <r>
      <rPr>
        <sz val="12"/>
        <color rgb="FF000000"/>
        <rFont val="Symbol"/>
        <charset val="2"/>
      </rPr>
      <t>s</t>
    </r>
    <r>
      <rPr>
        <sz val="12"/>
        <color rgb="FF000000"/>
        <rFont val="Verdana"/>
        <family val="2"/>
      </rPr>
      <t xml:space="preserve"> uncertainty (report internal or external reproducibility, whichever is larger)</t>
    </r>
  </si>
  <si>
    <t>slope value</t>
  </si>
  <si>
    <t>type of uncertainty (e.g., set value, normal distribution)</t>
  </si>
  <si>
    <r>
      <t>2</t>
    </r>
    <r>
      <rPr>
        <sz val="12"/>
        <color theme="1"/>
        <rFont val="Symbol"/>
        <charset val="2"/>
      </rPr>
      <t xml:space="preserve">s </t>
    </r>
    <r>
      <rPr>
        <sz val="12"/>
        <color theme="1"/>
        <rFont val="Verdana"/>
        <family val="2"/>
      </rPr>
      <t>uncertainty</t>
    </r>
  </si>
  <si>
    <t>intercept value</t>
  </si>
  <si>
    <t>Reference for calibration slope</t>
  </si>
  <si>
    <r>
      <rPr>
        <sz val="12"/>
        <color theme="1"/>
        <rFont val="Symbol"/>
        <charset val="2"/>
      </rPr>
      <t>d</t>
    </r>
    <r>
      <rPr>
        <vertAlign val="superscript"/>
        <sz val="12"/>
        <color theme="1"/>
        <rFont val="Verdana"/>
        <family val="2"/>
      </rPr>
      <t>11</t>
    </r>
    <r>
      <rPr>
        <sz val="12"/>
        <color theme="1"/>
        <rFont val="Verdana"/>
        <family val="2"/>
      </rPr>
      <t>B</t>
    </r>
    <r>
      <rPr>
        <vertAlign val="subscript"/>
        <sz val="12"/>
        <color theme="1"/>
        <rFont val="Verdana"/>
        <family val="2"/>
      </rPr>
      <t xml:space="preserve">borate </t>
    </r>
    <r>
      <rPr>
        <sz val="12"/>
        <color theme="1"/>
        <rFont val="Verdana"/>
        <family val="2"/>
      </rPr>
      <t>(‰)</t>
    </r>
  </si>
  <si>
    <t>Error propagation method</t>
  </si>
  <si>
    <t>depth habitat (m)</t>
  </si>
  <si>
    <t>temperature (°C)</t>
  </si>
  <si>
    <t>Mg/Ca  (mmol/mol, average of replicates)</t>
  </si>
  <si>
    <t>temperature calibration equation</t>
  </si>
  <si>
    <t>reference for temperature calibration equation</t>
  </si>
  <si>
    <t>salinity correction (list reference if applied)</t>
  </si>
  <si>
    <t>dissolution correction (list reference if applied)</t>
  </si>
  <si>
    <t>pH correction (list reference if applied)</t>
  </si>
  <si>
    <t>average proxy value (please specify units)</t>
  </si>
  <si>
    <t xml:space="preserve">temperature calibration equation </t>
  </si>
  <si>
    <r>
      <t xml:space="preserve">used same sample material as for </t>
    </r>
    <r>
      <rPr>
        <sz val="12"/>
        <rFont val="Symbol"/>
        <charset val="2"/>
      </rPr>
      <t>d</t>
    </r>
    <r>
      <rPr>
        <vertAlign val="superscript"/>
        <sz val="12"/>
        <rFont val="Verdana"/>
        <family val="2"/>
      </rPr>
      <t>11</t>
    </r>
    <r>
      <rPr>
        <sz val="12"/>
        <rFont val="Verdana"/>
        <family val="2"/>
      </rPr>
      <t>B analyses? If not, provide details</t>
    </r>
  </si>
  <si>
    <t>Salinity (unit-less)</t>
  </si>
  <si>
    <t>method of salinity estimation (list reference if applicable)</t>
  </si>
  <si>
    <t xml:space="preserve">reference for [Ca] of seawater value </t>
  </si>
  <si>
    <t>reference for [Mg] of seawater value</t>
  </si>
  <si>
    <t>reference for [SO4] of seawater value</t>
  </si>
  <si>
    <r>
      <t>reference for [B]</t>
    </r>
    <r>
      <rPr>
        <vertAlign val="subscript"/>
        <sz val="12"/>
        <rFont val="Verdana"/>
        <family val="2"/>
      </rPr>
      <t>T</t>
    </r>
    <r>
      <rPr>
        <sz val="12"/>
        <rFont val="Verdana"/>
        <family val="2"/>
      </rPr>
      <t xml:space="preserve"> value</t>
    </r>
  </si>
  <si>
    <r>
      <rPr>
        <sz val="12"/>
        <color theme="1"/>
        <rFont val="Symbol"/>
        <charset val="2"/>
      </rPr>
      <t>d</t>
    </r>
    <r>
      <rPr>
        <vertAlign val="superscript"/>
        <sz val="12"/>
        <color theme="1"/>
        <rFont val="Verdana"/>
        <family val="2"/>
      </rPr>
      <t>11</t>
    </r>
    <r>
      <rPr>
        <sz val="12"/>
        <color theme="1"/>
        <rFont val="Verdana"/>
        <family val="2"/>
      </rPr>
      <t>B</t>
    </r>
    <r>
      <rPr>
        <vertAlign val="subscript"/>
        <sz val="12"/>
        <color theme="1"/>
        <rFont val="Verdana"/>
        <family val="2"/>
      </rPr>
      <t>sw</t>
    </r>
    <r>
      <rPr>
        <sz val="12"/>
        <color theme="1"/>
        <rFont val="Verdana"/>
        <family val="2"/>
      </rPr>
      <t xml:space="preserve"> (‰)</t>
    </r>
  </si>
  <si>
    <r>
      <t xml:space="preserve">reference  for </t>
    </r>
    <r>
      <rPr>
        <sz val="12"/>
        <rFont val="Symbol"/>
        <charset val="2"/>
      </rPr>
      <t>d</t>
    </r>
    <r>
      <rPr>
        <vertAlign val="superscript"/>
        <sz val="12"/>
        <rFont val="Verdana"/>
        <family val="2"/>
      </rPr>
      <t>11</t>
    </r>
    <r>
      <rPr>
        <sz val="12"/>
        <rFont val="Verdana"/>
        <family val="2"/>
      </rPr>
      <t>B</t>
    </r>
    <r>
      <rPr>
        <vertAlign val="subscript"/>
        <sz val="12"/>
        <rFont val="Verdana"/>
        <family val="2"/>
      </rPr>
      <t>sw</t>
    </r>
  </si>
  <si>
    <t>reference for pKB and for correction of major ion composition, if applied</t>
  </si>
  <si>
    <t>reference for pressure effect on pKB</t>
  </si>
  <si>
    <r>
      <t xml:space="preserve">value for </t>
    </r>
    <r>
      <rPr>
        <sz val="12"/>
        <color theme="1"/>
        <rFont val="Symbol"/>
        <charset val="2"/>
      </rPr>
      <t>a</t>
    </r>
    <r>
      <rPr>
        <vertAlign val="subscript"/>
        <sz val="12"/>
        <color theme="1"/>
        <rFont val="Verdana"/>
        <family val="2"/>
      </rPr>
      <t>B3-B4</t>
    </r>
    <r>
      <rPr>
        <sz val="12"/>
        <color theme="1"/>
        <rFont val="Verdana"/>
        <family val="2"/>
      </rPr>
      <t xml:space="preserve"> </t>
    </r>
  </si>
  <si>
    <r>
      <t xml:space="preserve">equation for temperature correction of </t>
    </r>
    <r>
      <rPr>
        <sz val="12"/>
        <rFont val="Symbol"/>
        <charset val="2"/>
      </rPr>
      <t>a</t>
    </r>
    <r>
      <rPr>
        <vertAlign val="subscript"/>
        <sz val="12"/>
        <rFont val="Verdana"/>
        <family val="2"/>
      </rPr>
      <t>B3-B4</t>
    </r>
    <r>
      <rPr>
        <sz val="12"/>
        <rFont val="Verdana"/>
        <family val="2"/>
      </rPr>
      <t xml:space="preserve"> (if applied)</t>
    </r>
  </si>
  <si>
    <r>
      <t xml:space="preserve">reference for temperature correction of </t>
    </r>
    <r>
      <rPr>
        <sz val="12"/>
        <rFont val="Symbol"/>
        <charset val="2"/>
      </rPr>
      <t>a</t>
    </r>
    <r>
      <rPr>
        <vertAlign val="subscript"/>
        <sz val="12"/>
        <rFont val="Verdana"/>
        <family val="2"/>
      </rPr>
      <t>B3-B4</t>
    </r>
    <r>
      <rPr>
        <sz val="12"/>
        <rFont val="Verdana"/>
        <family val="2"/>
      </rPr>
      <t xml:space="preserve"> (if applied)</t>
    </r>
  </si>
  <si>
    <r>
      <t>CO</t>
    </r>
    <r>
      <rPr>
        <vertAlign val="subscript"/>
        <sz val="12"/>
        <rFont val="Verdana"/>
        <family val="2"/>
      </rPr>
      <t>2</t>
    </r>
    <r>
      <rPr>
        <sz val="12"/>
        <rFont val="Verdana"/>
        <family val="2"/>
      </rPr>
      <t xml:space="preserve"> calculation program and version, e.g. CO2SYS, seacarb, other (please specify)</t>
    </r>
  </si>
  <si>
    <t>reference for pK0 and for correction of major ion composition, if applied</t>
  </si>
  <si>
    <t>reference for pK1 and for correction of major ion composition, if applied</t>
  </si>
  <si>
    <t>reference for pK2 and for correction of major ion composition, if applied</t>
  </si>
  <si>
    <r>
      <t>reference for pKHSO</t>
    </r>
    <r>
      <rPr>
        <vertAlign val="subscript"/>
        <sz val="12"/>
        <color theme="1"/>
        <rFont val="Verdana"/>
        <family val="2"/>
      </rPr>
      <t>4</t>
    </r>
  </si>
  <si>
    <r>
      <t>reference for pKsp</t>
    </r>
    <r>
      <rPr>
        <vertAlign val="subscript"/>
        <sz val="12"/>
        <rFont val="Verdana"/>
        <family val="2"/>
      </rPr>
      <t xml:space="preserve">calcite </t>
    </r>
    <r>
      <rPr>
        <sz val="12"/>
        <rFont val="Verdana"/>
        <family val="2"/>
      </rPr>
      <t>and pKsp</t>
    </r>
    <r>
      <rPr>
        <vertAlign val="subscript"/>
        <sz val="12"/>
        <rFont val="Verdana"/>
        <family val="2"/>
      </rPr>
      <t xml:space="preserve">aragonite </t>
    </r>
    <r>
      <rPr>
        <sz val="12"/>
        <rFont val="Verdana"/>
        <family val="2"/>
      </rPr>
      <t>and for correction of major ion composition, if applied</t>
    </r>
  </si>
  <si>
    <r>
      <t>reference for pressure effect on pKsp</t>
    </r>
    <r>
      <rPr>
        <vertAlign val="subscript"/>
        <sz val="12"/>
        <rFont val="Verdana"/>
        <family val="2"/>
      </rPr>
      <t xml:space="preserve">calcite </t>
    </r>
    <r>
      <rPr>
        <sz val="12"/>
        <rFont val="Verdana"/>
        <family val="2"/>
      </rPr>
      <t>and pKsp</t>
    </r>
    <r>
      <rPr>
        <vertAlign val="subscript"/>
        <sz val="12"/>
        <rFont val="Verdana"/>
        <family val="2"/>
      </rPr>
      <t>aragonite</t>
    </r>
  </si>
  <si>
    <r>
      <t>Parameter used (e.g., alkalinity</t>
    </r>
    <r>
      <rPr>
        <sz val="12"/>
        <rFont val="Verdana"/>
        <family val="2"/>
      </rPr>
      <t>, DIC, [CO</t>
    </r>
    <r>
      <rPr>
        <vertAlign val="subscript"/>
        <sz val="12"/>
        <rFont val="Verdana"/>
        <family val="2"/>
      </rPr>
      <t>3</t>
    </r>
    <r>
      <rPr>
        <vertAlign val="superscript"/>
        <sz val="12"/>
        <rFont val="Verdana"/>
        <family val="2"/>
      </rPr>
      <t>2-</t>
    </r>
    <r>
      <rPr>
        <sz val="12"/>
        <rFont val="Verdana"/>
        <family val="2"/>
      </rPr>
      <t>]</t>
    </r>
  </si>
  <si>
    <r>
      <t xml:space="preserve">Method for deriving 2nd parameter (e.g., CCD, </t>
    </r>
    <r>
      <rPr>
        <sz val="12"/>
        <rFont val="Symbol"/>
        <charset val="2"/>
      </rPr>
      <t>W</t>
    </r>
    <r>
      <rPr>
        <sz val="12"/>
        <rFont val="Verdana"/>
        <family val="2"/>
      </rPr>
      <t>, LOSCAR, GENIE, code can be submitted as supplement)</t>
    </r>
  </si>
  <si>
    <t>Reference for second parameter (if not primary reference of data set)</t>
  </si>
  <si>
    <r>
      <rPr>
        <sz val="12"/>
        <color theme="1"/>
        <rFont val="Symbol"/>
        <charset val="2"/>
      </rPr>
      <t>W</t>
    </r>
    <r>
      <rPr>
        <vertAlign val="subscript"/>
        <sz val="12"/>
        <color theme="1"/>
        <rFont val="Verdana"/>
        <family val="2"/>
      </rPr>
      <t xml:space="preserve">calcite </t>
    </r>
    <r>
      <rPr>
        <sz val="12"/>
        <color theme="1"/>
        <rFont val="Verdana"/>
        <family val="2"/>
      </rPr>
      <t>(if used as a constraint)</t>
    </r>
  </si>
  <si>
    <t>pH</t>
  </si>
  <si>
    <r>
      <t>Aqueous pCO</t>
    </r>
    <r>
      <rPr>
        <vertAlign val="subscript"/>
        <sz val="12"/>
        <rFont val="Verdana"/>
        <family val="2"/>
      </rPr>
      <t>2</t>
    </r>
    <r>
      <rPr>
        <sz val="12"/>
        <rFont val="Verdana"/>
        <family val="2"/>
      </rPr>
      <t xml:space="preserve"> (µatm)</t>
    </r>
  </si>
  <si>
    <r>
      <t>Air-sea pCO</t>
    </r>
    <r>
      <rPr>
        <vertAlign val="subscript"/>
        <sz val="12"/>
        <rFont val="Verdana"/>
        <family val="2"/>
      </rPr>
      <t>2</t>
    </r>
    <r>
      <rPr>
        <sz val="12"/>
        <rFont val="Verdana"/>
        <family val="2"/>
      </rPr>
      <t xml:space="preserve"> disequilibrium (µatm)</t>
    </r>
  </si>
  <si>
    <t xml:space="preserve">Notes about air-sea disequilibrium: what is the estimate based on; are there assumptions on seasonality? </t>
  </si>
  <si>
    <r>
      <rPr>
        <vertAlign val="superscript"/>
        <sz val="12"/>
        <rFont val="Verdana"/>
        <family val="2"/>
      </rPr>
      <t>b</t>
    </r>
    <r>
      <rPr>
        <sz val="12"/>
        <rFont val="Verdana"/>
        <family val="2"/>
      </rPr>
      <t>Atmospheric pCO</t>
    </r>
    <r>
      <rPr>
        <vertAlign val="subscript"/>
        <sz val="12"/>
        <rFont val="Verdana"/>
        <family val="2"/>
      </rPr>
      <t>2</t>
    </r>
    <r>
      <rPr>
        <sz val="12"/>
        <rFont val="Verdana"/>
        <family val="2"/>
      </rPr>
      <t xml:space="preserve"> (i.e. after correction for any modern air-sea disequilibrium, µatm)</t>
    </r>
  </si>
  <si>
    <t>Error propagation method (code can be provided in supplement)</t>
  </si>
  <si>
    <r>
      <t>parameters included in the error propagation (e.g., calibration uncertainty,</t>
    </r>
    <r>
      <rPr>
        <sz val="12"/>
        <rFont val="Symbol"/>
        <charset val="2"/>
      </rPr>
      <t xml:space="preserve"> d</t>
    </r>
    <r>
      <rPr>
        <vertAlign val="superscript"/>
        <sz val="12"/>
        <rFont val="Verdana"/>
        <family val="2"/>
      </rPr>
      <t>11</t>
    </r>
    <r>
      <rPr>
        <sz val="12"/>
        <rFont val="Verdana"/>
        <family val="2"/>
      </rPr>
      <t>B</t>
    </r>
    <r>
      <rPr>
        <vertAlign val="subscript"/>
        <sz val="12"/>
        <rFont val="Verdana"/>
        <family val="2"/>
      </rPr>
      <t>sw</t>
    </r>
    <r>
      <rPr>
        <sz val="12"/>
        <rFont val="Verdana"/>
        <family val="2"/>
      </rPr>
      <t>, T, S, second parameter of the carbonate system)</t>
    </r>
  </si>
  <si>
    <r>
      <rPr>
        <vertAlign val="superscript"/>
        <sz val="12"/>
        <rFont val="Verdana"/>
        <family val="2"/>
      </rPr>
      <t>c</t>
    </r>
    <r>
      <rPr>
        <sz val="12"/>
        <rFont val="Verdana"/>
        <family val="2"/>
      </rPr>
      <t>Alkalinity (µmol/kg, if not used as an input parameter)</t>
    </r>
  </si>
  <si>
    <t>DIC (µmol/kg, if not used as an input parameter</t>
  </si>
  <si>
    <r>
      <rPr>
        <sz val="12"/>
        <rFont val="Symbol"/>
        <charset val="2"/>
      </rPr>
      <t>W</t>
    </r>
    <r>
      <rPr>
        <vertAlign val="subscript"/>
        <sz val="12"/>
        <rFont val="Verdana"/>
        <family val="2"/>
      </rPr>
      <t>calcite</t>
    </r>
    <r>
      <rPr>
        <sz val="12"/>
        <rFont val="Verdana"/>
        <family val="2"/>
      </rPr>
      <t>, if not used as an input parameter</t>
    </r>
  </si>
  <si>
    <r>
      <rPr>
        <sz val="12"/>
        <rFont val="Symbol"/>
        <charset val="2"/>
      </rPr>
      <t>W</t>
    </r>
    <r>
      <rPr>
        <vertAlign val="subscript"/>
        <sz val="12"/>
        <rFont val="Verdana"/>
        <family val="2"/>
      </rPr>
      <t>aragonite</t>
    </r>
    <r>
      <rPr>
        <sz val="12"/>
        <rFont val="Verdana"/>
        <family val="2"/>
      </rPr>
      <t>, if not used as an input parameter</t>
    </r>
  </si>
  <si>
    <t>Additional Notes</t>
  </si>
  <si>
    <t>Basic Info</t>
  </si>
  <si>
    <t>proxy</t>
  </si>
  <si>
    <t>first_author_last_name</t>
  </si>
  <si>
    <t>publication_year</t>
  </si>
  <si>
    <t>doi</t>
  </si>
  <si>
    <t>age_ka</t>
  </si>
  <si>
    <t>Age_uncertainty_pos_ka</t>
  </si>
  <si>
    <t>Age_uncertainty_neg_ka</t>
  </si>
  <si>
    <r>
      <rPr>
        <sz val="12"/>
        <rFont val="Symbol"/>
        <charset val="2"/>
      </rPr>
      <t>d</t>
    </r>
    <r>
      <rPr>
        <vertAlign val="superscript"/>
        <sz val="12"/>
        <rFont val="Verdana"/>
        <family val="2"/>
      </rPr>
      <t>11</t>
    </r>
    <r>
      <rPr>
        <sz val="12"/>
        <rFont val="Verdana"/>
        <family val="2"/>
      </rPr>
      <t>B of individual replicate measurements of the same solution; separate by commas</t>
    </r>
  </si>
  <si>
    <t>Mg/Ca of individual replicate measurements; separate replicates by commas</t>
  </si>
  <si>
    <t>proxy value of individual replicate measurements; separate replicates by commas</t>
  </si>
  <si>
    <t>central value (µmol/kg)</t>
  </si>
  <si>
    <t>Age (ka)</t>
  </si>
  <si>
    <r>
      <t>2</t>
    </r>
    <r>
      <rPr>
        <sz val="12"/>
        <color theme="1"/>
        <rFont val="Symbol"/>
        <charset val="2"/>
      </rPr>
      <t>s</t>
    </r>
    <r>
      <rPr>
        <sz val="12"/>
        <color theme="1"/>
        <rFont val="Calibri"/>
        <family val="2"/>
        <scheme val="minor"/>
      </rPr>
      <t xml:space="preserve"> Age uncertainty pos (ka)</t>
    </r>
  </si>
  <si>
    <r>
      <t>2</t>
    </r>
    <r>
      <rPr>
        <sz val="12"/>
        <color theme="1"/>
        <rFont val="Symbol"/>
        <charset val="2"/>
      </rPr>
      <t>s</t>
    </r>
    <r>
      <rPr>
        <sz val="12"/>
        <color theme="1"/>
        <rFont val="Calibri"/>
        <family val="2"/>
        <scheme val="minor"/>
      </rPr>
      <t xml:space="preserve"> Age uncertainty neg (ka)</t>
    </r>
  </si>
  <si>
    <r>
      <t>2</t>
    </r>
    <r>
      <rPr>
        <sz val="12"/>
        <color theme="1"/>
        <rFont val="Symbol"/>
        <charset val="2"/>
      </rPr>
      <t>s</t>
    </r>
    <r>
      <rPr>
        <sz val="12"/>
        <color theme="1"/>
        <rFont val="Calibri"/>
        <family val="2"/>
        <scheme val="minor"/>
      </rPr>
      <t xml:space="preserve"> temperature pos (°C)</t>
    </r>
  </si>
  <si>
    <r>
      <t>2</t>
    </r>
    <r>
      <rPr>
        <sz val="12"/>
        <color theme="1"/>
        <rFont val="Symbol"/>
        <charset val="2"/>
      </rPr>
      <t>s</t>
    </r>
    <r>
      <rPr>
        <sz val="12"/>
        <color theme="1"/>
        <rFont val="Calibri"/>
        <family val="2"/>
        <scheme val="minor"/>
      </rPr>
      <t xml:space="preserve"> temperature neg (°C)</t>
    </r>
  </si>
  <si>
    <r>
      <t>2</t>
    </r>
    <r>
      <rPr>
        <sz val="12"/>
        <color theme="1"/>
        <rFont val="Symbol"/>
        <charset val="2"/>
      </rPr>
      <t>s</t>
    </r>
    <r>
      <rPr>
        <sz val="12"/>
        <color theme="1"/>
        <rFont val="Calibri"/>
        <family val="2"/>
        <scheme val="minor"/>
      </rPr>
      <t xml:space="preserve"> Mg uncertainty pos (mmol/mol)</t>
    </r>
  </si>
  <si>
    <r>
      <t>2</t>
    </r>
    <r>
      <rPr>
        <sz val="12"/>
        <color theme="1"/>
        <rFont val="Symbol"/>
        <charset val="2"/>
      </rPr>
      <t>s</t>
    </r>
    <r>
      <rPr>
        <sz val="12"/>
        <color theme="1"/>
        <rFont val="Calibri"/>
        <family val="2"/>
        <scheme val="minor"/>
      </rPr>
      <t xml:space="preserve"> Mg/Ca uncertainty neg (mmol/mol)</t>
    </r>
  </si>
  <si>
    <r>
      <t>[B]</t>
    </r>
    <r>
      <rPr>
        <vertAlign val="subscript"/>
        <sz val="12"/>
        <color theme="1"/>
        <rFont val="Verdana"/>
        <family val="2"/>
      </rPr>
      <t xml:space="preserve">T </t>
    </r>
    <r>
      <rPr>
        <sz val="12"/>
        <color theme="1"/>
        <rFont val="Verdana"/>
        <family val="2"/>
      </rPr>
      <t>(µmol/kg)</t>
    </r>
  </si>
  <si>
    <r>
      <t>2</t>
    </r>
    <r>
      <rPr>
        <sz val="12"/>
        <color rgb="FF000000"/>
        <rFont val="Symbol"/>
        <charset val="2"/>
      </rPr>
      <t>s</t>
    </r>
    <r>
      <rPr>
        <sz val="12"/>
        <color rgb="FF000000"/>
        <rFont val="Verdana"/>
        <family val="2"/>
      </rPr>
      <t xml:space="preserve"> uncertainty</t>
    </r>
  </si>
  <si>
    <r>
      <t>2</t>
    </r>
    <r>
      <rPr>
        <sz val="12"/>
        <color theme="1"/>
        <rFont val="Symbol"/>
        <charset val="2"/>
      </rPr>
      <t>s</t>
    </r>
    <r>
      <rPr>
        <sz val="12"/>
        <color theme="1"/>
        <rFont val="Calibri"/>
        <family val="2"/>
        <scheme val="minor"/>
      </rPr>
      <t xml:space="preserve"> uncertainty pos</t>
    </r>
  </si>
  <si>
    <r>
      <t>2</t>
    </r>
    <r>
      <rPr>
        <sz val="12"/>
        <color theme="1"/>
        <rFont val="Symbol"/>
        <charset val="2"/>
      </rPr>
      <t>s</t>
    </r>
    <r>
      <rPr>
        <sz val="12"/>
        <color theme="1"/>
        <rFont val="Calibri"/>
        <family val="2"/>
        <scheme val="minor"/>
      </rPr>
      <t xml:space="preserve"> uncertainty neg</t>
    </r>
  </si>
  <si>
    <r>
      <t>2</t>
    </r>
    <r>
      <rPr>
        <sz val="12"/>
        <color theme="1"/>
        <rFont val="Symbol"/>
        <charset val="2"/>
      </rPr>
      <t>s</t>
    </r>
    <r>
      <rPr>
        <sz val="12"/>
        <color theme="1"/>
        <rFont val="Calibri"/>
        <family val="2"/>
        <scheme val="minor"/>
      </rPr>
      <t xml:space="preserve"> pCO2 uncertainty pos</t>
    </r>
  </si>
  <si>
    <r>
      <t>2</t>
    </r>
    <r>
      <rPr>
        <sz val="12"/>
        <color theme="1"/>
        <rFont val="Symbol"/>
        <charset val="2"/>
      </rPr>
      <t>s</t>
    </r>
    <r>
      <rPr>
        <sz val="12"/>
        <color theme="1"/>
        <rFont val="Calibri"/>
        <family val="2"/>
        <scheme val="minor"/>
      </rPr>
      <t xml:space="preserve"> pCO2 uncertainty neg</t>
    </r>
  </si>
  <si>
    <r>
      <t>2</t>
    </r>
    <r>
      <rPr>
        <sz val="12"/>
        <color rgb="FF000000"/>
        <rFont val="Symbol"/>
        <charset val="2"/>
      </rPr>
      <t>s</t>
    </r>
    <r>
      <rPr>
        <sz val="12"/>
        <color rgb="FF000000"/>
        <rFont val="Verdana"/>
        <family val="2"/>
      </rPr>
      <t xml:space="preserve"> uncertainty </t>
    </r>
  </si>
  <si>
    <t>Bärbel Hönisch</t>
  </si>
  <si>
    <t>hoenisch@ldeo.columbia.edu</t>
  </si>
  <si>
    <t>ODP 668</t>
  </si>
  <si>
    <t>B</t>
  </si>
  <si>
    <t>0.03, CSF-A</t>
  </si>
  <si>
    <t>N/A</t>
  </si>
  <si>
    <t>0.26, CSF-A</t>
  </si>
  <si>
    <t>0.34, CSF-A</t>
  </si>
  <si>
    <t>0.71, CSF-A</t>
  </si>
  <si>
    <t>1.06, CSF-A</t>
  </si>
  <si>
    <t>1.76, CSF-A</t>
  </si>
  <si>
    <t>1.90, CSF-A</t>
  </si>
  <si>
    <t>2.00, CSF-A</t>
  </si>
  <si>
    <t>2.21, CSF-A</t>
  </si>
  <si>
    <t>2.25, CSF-A</t>
  </si>
  <si>
    <t>10.85, CSF-A</t>
  </si>
  <si>
    <t>11.34, CSF-A</t>
  </si>
  <si>
    <t>11.59, CSF-A</t>
  </si>
  <si>
    <t>11.92, CSF-A</t>
  </si>
  <si>
    <t>12.34, CSF-A</t>
  </si>
  <si>
    <t>12.48, CSF-A</t>
  </si>
  <si>
    <t>14.20, CSF-A</t>
  </si>
  <si>
    <t>15.12, CSF-A</t>
  </si>
  <si>
    <t>15.48, CSF-A</t>
  </si>
  <si>
    <t>15.55, CSF-A</t>
  </si>
  <si>
    <t>15.62, CSF-A</t>
  </si>
  <si>
    <t>16.38, CSF-A</t>
  </si>
  <si>
    <t>16.49, CSF-A</t>
  </si>
  <si>
    <t>16.93, CSF-A</t>
  </si>
  <si>
    <t>17.14, CSF-A</t>
  </si>
  <si>
    <t>19.45, CSF-A</t>
  </si>
  <si>
    <t>20.33, CSF-A</t>
  </si>
  <si>
    <t>20.40, CSF-A</t>
  </si>
  <si>
    <t>21.86, CSF-A</t>
  </si>
  <si>
    <t>21.93, CSF-A</t>
  </si>
  <si>
    <t>22.95, CSF-A</t>
  </si>
  <si>
    <t>23.30, CSF-A</t>
  </si>
  <si>
    <t>23.58, CSF-A</t>
  </si>
  <si>
    <t>23.86, CSF-A</t>
  </si>
  <si>
    <t>23.93, CSF-A</t>
  </si>
  <si>
    <t>24.28, CSF-A</t>
  </si>
  <si>
    <t>24.40, CSF-A</t>
  </si>
  <si>
    <t>25.89, CSF-A</t>
  </si>
  <si>
    <t>26.66, CSF-A</t>
  </si>
  <si>
    <t>28.18, CSF-A</t>
  </si>
  <si>
    <t>28.46, CSF-A</t>
  </si>
  <si>
    <t>29.29, CSF-A</t>
  </si>
  <si>
    <t>29.36, CSF-A</t>
  </si>
  <si>
    <t>29.39, CSF-A</t>
  </si>
  <si>
    <t>30.34, CSF-A</t>
  </si>
  <si>
    <t>30.44, CSF-A</t>
  </si>
  <si>
    <t>31.03, CSF-A</t>
  </si>
  <si>
    <t>31.24, CSF-A</t>
  </si>
  <si>
    <t>31.27, CSF-A</t>
  </si>
  <si>
    <t>31.34, CSF-A</t>
  </si>
  <si>
    <t>31.59, CSF-A</t>
  </si>
  <si>
    <t>31.94, CSF-A</t>
  </si>
  <si>
    <t>32.08, CSF-A</t>
  </si>
  <si>
    <t>32.11, CSF-A</t>
  </si>
  <si>
    <t>boron isotopes</t>
  </si>
  <si>
    <t>Hoenisch</t>
  </si>
  <si>
    <t>eastern equatorial Atlantic</t>
  </si>
  <si>
    <t>based on planktic d18O, Holocene is missing</t>
  </si>
  <si>
    <t>NA</t>
  </si>
  <si>
    <t>Globigerinoides sacculifer for d11B, Globigerinoides ruber for Mg/Ca</t>
  </si>
  <si>
    <t>515-865</t>
  </si>
  <si>
    <t>3.99, after cleaning</t>
  </si>
  <si>
    <t>Hönisch, B. and Hemming, N. G., 2005. Surface ocean pH response to variations in pCO2 through two full glacial cycles. Earth and Planetary Science Letters 236, 305-314.</t>
  </si>
  <si>
    <t>N-TIMS, Triton</t>
  </si>
  <si>
    <t>(1.1)</t>
  </si>
  <si>
    <t>(0.73)</t>
  </si>
  <si>
    <t>(0.8)</t>
  </si>
  <si>
    <t>(0.77)</t>
  </si>
  <si>
    <t>20.92, 20.90, 20.87</t>
  </si>
  <si>
    <t>normal distribution, standard error</t>
  </si>
  <si>
    <t>21.03, 21.07, 20.42, 20.82</t>
  </si>
  <si>
    <t>21.49, 21.26, 21.18</t>
  </si>
  <si>
    <t>21.32, 21.69, 21.33</t>
  </si>
  <si>
    <t>21.69, 21.62, 21.35</t>
  </si>
  <si>
    <t>21.16, 21.10, 21.03</t>
  </si>
  <si>
    <t>21.00, 20.88, 21.19</t>
  </si>
  <si>
    <t>20.49, 20.87, 20.80, 20.58</t>
  </si>
  <si>
    <t>21.10, 20.88, 20.98</t>
  </si>
  <si>
    <t>21.74, 22.55, 22.39</t>
  </si>
  <si>
    <t>20.36, 20.73, 20.54</t>
  </si>
  <si>
    <t>21.65, 21.47, 21.51</t>
  </si>
  <si>
    <t>21.09, 21.82, 21.36</t>
  </si>
  <si>
    <t>21.13, 21.45, 20.73, 21.11</t>
  </si>
  <si>
    <t>20.54, 20.90, 20.55</t>
  </si>
  <si>
    <t>21.06, 20.44, 21.15, 20.86</t>
  </si>
  <si>
    <t>21.34, 21.30, 20.98, 21.20</t>
  </si>
  <si>
    <t>21.37, 21.09, 21.20</t>
  </si>
  <si>
    <t>22.40, 22.18, 22.28</t>
  </si>
  <si>
    <t>21.73, 21.81, 21.97</t>
  </si>
  <si>
    <t>21.71, 21.69, 22.16, 21.29, 21.29</t>
  </si>
  <si>
    <t>21.50, 20.97, 21.26</t>
  </si>
  <si>
    <t>21.31, 20.91, 21.01</t>
  </si>
  <si>
    <t>21.75, 21.74, 21.21</t>
  </si>
  <si>
    <t>22.05, 21.79, 21.40, 21.41</t>
  </si>
  <si>
    <t>21.90, 21.82, 21.50, 21.98</t>
  </si>
  <si>
    <t>20.77, 20.84</t>
  </si>
  <si>
    <t>20.41, 20.65, 20.82</t>
  </si>
  <si>
    <t>20.74 ,20.76, 21.05, 20.17</t>
  </si>
  <si>
    <t>21.19, 21.15, 20.82, 21.16</t>
  </si>
  <si>
    <t>21.36, 20.79, 20.81</t>
  </si>
  <si>
    <t>21.40, 21.90, 21.75</t>
  </si>
  <si>
    <t>21.17, 21.45, 21.63</t>
  </si>
  <si>
    <t>21.36, 21.25, 20.86</t>
  </si>
  <si>
    <t>20.97, 21.00, 20.90</t>
  </si>
  <si>
    <t>21.69, 21.86, 21.64</t>
  </si>
  <si>
    <t>21.00, 21.56, 21.26</t>
  </si>
  <si>
    <t>20.38, 20.76, 20.90, 21.17</t>
  </si>
  <si>
    <t>21.37, 21.73, 21.65</t>
  </si>
  <si>
    <t>21.32, 20.81, 21.26</t>
  </si>
  <si>
    <t>21.79, 21.52, 21.32</t>
  </si>
  <si>
    <t>21.58, 21.68, 21.18</t>
  </si>
  <si>
    <t>21.58, 21.41, 21.53, 21.28</t>
  </si>
  <si>
    <t>20.73, 20.81, 20.92</t>
  </si>
  <si>
    <t>21.21, 20.26, 20.72, 21.16, 21.38</t>
  </si>
  <si>
    <t>21.63, 21.28, 21.56, 22.10, 21.32</t>
  </si>
  <si>
    <t>20.65, 20.38, 20.94</t>
  </si>
  <si>
    <t>21.92, 22.15, 22.16</t>
  </si>
  <si>
    <t>22.19, 21.69, 22.05</t>
  </si>
  <si>
    <t>21.85, 22.08</t>
  </si>
  <si>
    <t>20.74, 20.73, 20.69</t>
  </si>
  <si>
    <t>20.54, 20.31, 20.81, 20.80, 21.05</t>
  </si>
  <si>
    <t>22.14, 21.31, 21.82, 21.65</t>
  </si>
  <si>
    <t>21.70, 21.49, 21.61</t>
  </si>
  <si>
    <t>22.02,22.15,22.14</t>
  </si>
  <si>
    <t>21.76,22.02,21.86,21.62</t>
  </si>
  <si>
    <t>-4.2‰</t>
  </si>
  <si>
    <t>unlike newer d11B-calcite vs. d11B-borate calibrations, this one is based on the d11B-G. sacculifer vs. pH calibration of Sanyal et al. (2001), corrected for  instrument offsets and gametogenic calcite</t>
  </si>
  <si>
    <t>N</t>
  </si>
  <si>
    <t>based on +/- 3% of measured Mg/Ca value, see column BP</t>
  </si>
  <si>
    <t>3.33, 3.34 (all Mg/Ca analyses performed on G. ruber, 250-300 µm, 80-150 shells per sample)</t>
  </si>
  <si>
    <t>Mg/Ca=0.38 exp 0.09 * (SST-0.61*core depth km)</t>
  </si>
  <si>
    <t>P. S. Dekens, D. W. Lea, D. K. Pak, H. J. Spero, Geochemistry Geophysics
Geosystems 3, DOI 10.1029/2001GC000200 (2002)</t>
  </si>
  <si>
    <t>see sensitivity test in Hönisch et al. (2009), following B. Kisakürek, A. Eisenhauer, F. Böhm, D. Garbe-Schönberg, J. Erez, Earth and
Planetary Science Letters 273, 260 (2008).</t>
  </si>
  <si>
    <t>3.46, 3.56</t>
  </si>
  <si>
    <t>2.96, 2.81</t>
  </si>
  <si>
    <t>2.99, 3.04</t>
  </si>
  <si>
    <t>2.87, N/A</t>
  </si>
  <si>
    <t>3.41, 3.41</t>
  </si>
  <si>
    <t>4.04, 3.97</t>
  </si>
  <si>
    <t>3.62, 3.82</t>
  </si>
  <si>
    <t>2.86, 2.83</t>
  </si>
  <si>
    <t>2.98, 3.02</t>
  </si>
  <si>
    <t>3.20, 3.26</t>
  </si>
  <si>
    <t>2.72, 2.88</t>
  </si>
  <si>
    <t>2.88, 3.11</t>
  </si>
  <si>
    <t>3.10, 3.28</t>
  </si>
  <si>
    <t>3.61, 3.70</t>
  </si>
  <si>
    <t>3.48, 3.36</t>
  </si>
  <si>
    <t>3.18, 3.09</t>
  </si>
  <si>
    <t>set value, +/-3%</t>
  </si>
  <si>
    <t xml:space="preserve"> +/- range based on  on uncertainty of continental ice volume as determined by Waelbroeck et al. (2002)</t>
  </si>
  <si>
    <t>modulated local modern salinity=35.7‰ with paleo-sealevel estimates of Waelbroeck et al. (2002): Sea-level and deep water temperature changes derived from benthic foraminifera isotopic records, Quat. Sci. Rev. 21 (1–3), assuming average ocean salinity of 34.8‰ and average ocean depth=3800m</t>
  </si>
  <si>
    <t>modern</t>
  </si>
  <si>
    <t>as defined in CO2sys_macro_MAC, 2007</t>
  </si>
  <si>
    <t>Uppstrom, Leif, Deep-Sea Research 21:161-162, 1974.</t>
  </si>
  <si>
    <t>SPIVACK A. J. and EDMOND J. M. ( 1987) Boron isotope exchange
between seawater and the oceanic crust. Geochim. Cosmochim.
Acta 51, 1033-1043.</t>
  </si>
  <si>
    <t>A. G. Dickson, Deep-Sea Res. 37, 755 (1990).</t>
  </si>
  <si>
    <t>F. Millero,  Geochim. Cosmochim. Acta, Vol. 59,  No. 4, p. 661-677, 1995.</t>
  </si>
  <si>
    <t>alpha = 1.0206-0.000049205*T (°C)</t>
  </si>
  <si>
    <t>Kakihana et al. (1977),  Bull. Chem. Soc. Japan,  Vol. 50, No. 1,  p. 158-163.</t>
  </si>
  <si>
    <t>CO2sys_macro_MAC, 2007</t>
  </si>
  <si>
    <t xml:space="preserve">Weiss, R. F., Marine Chemistry 2:203-215, 1974. </t>
  </si>
  <si>
    <t>Mehrbach et al., Limnol. Oceanogr.
18 (1973) 897– 907; refit after Dickson &amp; Millero, Deep-Sea Res. 34 (1987) 1733– 1743.</t>
  </si>
  <si>
    <t>CO2sys_macro_MAC, 2008</t>
  </si>
  <si>
    <t>CO2sys_macro_MAC, 2009</t>
  </si>
  <si>
    <t>CO2sys_macro_MAC, 2010</t>
  </si>
  <si>
    <t>CO2sys_macro_MAC, 2011</t>
  </si>
  <si>
    <t>CO2sys_macro_MAC, 2012</t>
  </si>
  <si>
    <t>CO2sys_macro_MAC, 2013</t>
  </si>
  <si>
    <t>CO2sys_macro_MAC, 2014</t>
  </si>
  <si>
    <t>CO2sys_macro_MAC, 2015</t>
  </si>
  <si>
    <t>CO2sys_macro_MAC, 2016</t>
  </si>
  <si>
    <t>CO2sys_macro_MAC, 2017</t>
  </si>
  <si>
    <t>CO2sys_macro_MAC, 2018</t>
  </si>
  <si>
    <t>CO2sys_macro_MAC, 2019</t>
  </si>
  <si>
    <t>CO2sys_macro_MAC, 2020</t>
  </si>
  <si>
    <t>CO2sys_macro_MAC, 2021</t>
  </si>
  <si>
    <t>CO2sys_macro_MAC, 2022</t>
  </si>
  <si>
    <t>CO2sys_macro_MAC, 2023</t>
  </si>
  <si>
    <t>CO2sys_macro_MAC, 2024</t>
  </si>
  <si>
    <t>CO2sys_macro_MAC, 2025</t>
  </si>
  <si>
    <t>CO2sys_macro_MAC, 2026</t>
  </si>
  <si>
    <t>CO2sys_macro_MAC, 2027</t>
  </si>
  <si>
    <t>CO2sys_macro_MAC, 2028</t>
  </si>
  <si>
    <t>CO2sys_macro_MAC, 2029</t>
  </si>
  <si>
    <t>CO2sys_macro_MAC, 2030</t>
  </si>
  <si>
    <t>CO2sys_macro_MAC, 2031</t>
  </si>
  <si>
    <t>CO2sys_macro_MAC, 2032</t>
  </si>
  <si>
    <t>CO2sys_macro_MAC, 2033</t>
  </si>
  <si>
    <t>CO2sys_macro_MAC, 2034</t>
  </si>
  <si>
    <t>CO2sys_macro_MAC, 2035</t>
  </si>
  <si>
    <t>CO2sys_macro_MAC, 2036</t>
  </si>
  <si>
    <t>CO2sys_macro_MAC, 2037</t>
  </si>
  <si>
    <t>CO2sys_macro_MAC, 2038</t>
  </si>
  <si>
    <t>CO2sys_macro_MAC, 2039</t>
  </si>
  <si>
    <t>CO2sys_macro_MAC, 2040</t>
  </si>
  <si>
    <t>CO2sys_macro_MAC, 2041</t>
  </si>
  <si>
    <t>CO2sys_macro_MAC, 2042</t>
  </si>
  <si>
    <t>CO2sys_macro_MAC, 2043</t>
  </si>
  <si>
    <t>CO2sys_macro_MAC, 2044</t>
  </si>
  <si>
    <t>CO2sys_macro_MAC, 2045</t>
  </si>
  <si>
    <t>CO2sys_macro_MAC, 2046</t>
  </si>
  <si>
    <t>CO2sys_macro_MAC, 2047</t>
  </si>
  <si>
    <t>CO2sys_macro_MAC, 2048</t>
  </si>
  <si>
    <t>CO2sys_macro_MAC, 2049</t>
  </si>
  <si>
    <t>CO2sys_macro_MAC, 2050</t>
  </si>
  <si>
    <t>CO2sys_macro_MAC, 2051</t>
  </si>
  <si>
    <t>CO2sys_macro_MAC, 2052</t>
  </si>
  <si>
    <t>CO2sys_macro_MAC, 2053</t>
  </si>
  <si>
    <t>CO2sys_macro_MAC, 2054</t>
  </si>
  <si>
    <t>CO2sys_macro_MAC, 2055</t>
  </si>
  <si>
    <t>CO2sys_macro_MAC, 2056</t>
  </si>
  <si>
    <t>CO2sys_macro_MAC, 2057</t>
  </si>
  <si>
    <t>CO2sys_macro_MAC, 2058</t>
  </si>
  <si>
    <t>CO2sys_macro_MAC, 2059</t>
  </si>
  <si>
    <t>CO2sys_macro_MAC, 2060</t>
  </si>
  <si>
    <t>CO2sys_macro_MAC, 2061</t>
  </si>
  <si>
    <t>CO2sys_macro_MAC, 2062</t>
  </si>
  <si>
    <t>total alkalinity</t>
  </si>
  <si>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.7</t>
    </r>
  </si>
  <si>
    <t>P.U. Clark et al. (2006), Quaternary Science Reviews, Vol. 25, p. 3150-3184.</t>
  </si>
  <si>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.8</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</si>
  <si>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.9</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</si>
  <si>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.10</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</si>
  <si>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.11</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</si>
  <si>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.12</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</si>
  <si>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.13</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</si>
  <si>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.14</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</si>
  <si>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.15</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</si>
  <si>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.16</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</si>
  <si>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.17</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</si>
  <si>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.18</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</si>
  <si>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.19</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</si>
  <si>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.20</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</si>
  <si>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.21</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</si>
  <si>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.22</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</si>
  <si>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.23</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</si>
  <si>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.24</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</si>
  <si>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.25</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</si>
  <si>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.26</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</si>
  <si>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.27</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</si>
  <si>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.28</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</si>
  <si>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.29</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</si>
  <si>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.30</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</si>
  <si>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.31</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</si>
  <si>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.32</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</si>
  <si>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.33</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</si>
  <si>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.34</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</si>
  <si>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.35</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</si>
  <si>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.36</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</si>
  <si>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.37</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</si>
  <si>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.38</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</si>
  <si>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.39</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</si>
  <si>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.40</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</si>
  <si>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.41</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</si>
  <si>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.42</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</si>
  <si>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.43</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</si>
  <si>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.44</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</si>
  <si>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.45</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</si>
  <si>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.46</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</si>
  <si>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.47</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</si>
  <si>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.48</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</si>
  <si>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.49</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</si>
  <si>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.50</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</si>
  <si>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.51</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</si>
  <si>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.52</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</si>
  <si>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.53</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</si>
  <si>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.54</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</si>
  <si>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.55</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</si>
  <si>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.56</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</si>
  <si>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.57</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</si>
  <si>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.58</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</si>
  <si>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.59</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</si>
  <si>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.60</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</si>
  <si>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.61</t>
    </r>
    <r>
      <rPr>
        <sz val="12"/>
        <color theme="1"/>
        <rFont val="Calibri"/>
        <family val="2"/>
        <scheme val="minor"/>
      </rPr>
      <t/>
    </r>
  </si>
  <si>
    <r>
      <t>modeled by Clark et al. (2006) and scaled to local alkalinity at the core site using equation  AT</t>
    </r>
    <r>
      <rPr>
        <vertAlign val="subscript"/>
        <sz val="12"/>
        <color theme="1"/>
        <rFont val="Calibri (Body)"/>
      </rPr>
      <t>-t</t>
    </r>
    <r>
      <rPr>
        <sz val="12"/>
        <color theme="1"/>
        <rFont val="Calibri"/>
        <family val="2"/>
        <scheme val="minor"/>
      </rPr>
      <t>=2366 µmol/kg - global AT</t>
    </r>
    <r>
      <rPr>
        <vertAlign val="subscript"/>
        <sz val="12"/>
        <color theme="1"/>
        <rFont val="Calibri (Body)"/>
      </rPr>
      <t>-t0</t>
    </r>
    <r>
      <rPr>
        <sz val="12"/>
        <color theme="1"/>
        <rFont val="Calibri"/>
        <family val="2"/>
        <scheme val="minor"/>
      </rPr>
      <t xml:space="preserve"> + global AT</t>
    </r>
    <r>
      <rPr>
        <vertAlign val="subscript"/>
        <sz val="12"/>
        <color theme="1"/>
        <rFont val="Calibri (Body)"/>
      </rPr>
      <t>-t</t>
    </r>
    <r>
      <rPr>
        <sz val="12"/>
        <color theme="1"/>
        <rFont val="Calibri"/>
        <family val="2"/>
        <scheme val="minor"/>
      </rPr>
      <t xml:space="preserve"> * S</t>
    </r>
    <r>
      <rPr>
        <vertAlign val="subscript"/>
        <sz val="12"/>
        <color theme="1"/>
        <rFont val="Calibri (Body)"/>
      </rPr>
      <t>t</t>
    </r>
    <r>
      <rPr>
        <sz val="12"/>
        <color theme="1"/>
        <rFont val="Calibri"/>
        <family val="2"/>
        <scheme val="minor"/>
      </rPr>
      <t>/35</t>
    </r>
    <r>
      <rPr>
        <i/>
        <sz val="12"/>
        <color theme="1"/>
        <rFont val="Calibri"/>
        <family val="2"/>
        <scheme val="minor"/>
      </rPr>
      <t>.62</t>
    </r>
    <r>
      <rPr>
        <sz val="12"/>
        <color theme="1"/>
        <rFont val="Calibri"/>
        <family val="2"/>
        <scheme val="minor"/>
      </rPr>
      <t/>
    </r>
  </si>
  <si>
    <t>normal distribution</t>
  </si>
  <si>
    <t>seawater scale</t>
  </si>
  <si>
    <t>T. Takahashi et al. (2002),  Deep-Sea Research II, Vol. 49, p. 1601-1622</t>
  </si>
  <si>
    <t>(8.28)</t>
  </si>
  <si>
    <t>(182.6)</t>
  </si>
  <si>
    <t>(8.24)</t>
  </si>
  <si>
    <t>(202.0)</t>
  </si>
  <si>
    <t>T. Takahashi et al. (2002),  Deep-Sea Research II, Vol. 49, p. 1601-1623</t>
  </si>
  <si>
    <t>T. Takahashi et al. (2002),  Deep-Sea Research II, Vol. 49, p. 1601-1624</t>
  </si>
  <si>
    <t>T. Takahashi et al. (2002),  Deep-Sea Research II, Vol. 49, p. 1601-1625</t>
  </si>
  <si>
    <t>T. Takahashi et al. (2002),  Deep-Sea Research II, Vol. 49, p. 1601-1626</t>
  </si>
  <si>
    <t>T. Takahashi et al. (2002),  Deep-Sea Research II, Vol. 49, p. 1601-1627</t>
  </si>
  <si>
    <t>T. Takahashi et al. (2002),  Deep-Sea Research II, Vol. 49, p. 1601-1628</t>
  </si>
  <si>
    <t>T. Takahashi et al. (2002),  Deep-Sea Research II, Vol. 49, p. 1601-1629</t>
  </si>
  <si>
    <t>T. Takahashi et al. (2002),  Deep-Sea Research II, Vol. 49, p. 1601-1630</t>
  </si>
  <si>
    <t>T. Takahashi et al. (2002),  Deep-Sea Research II, Vol. 49, p. 1601-1631</t>
  </si>
  <si>
    <t>T. Takahashi et al. (2002),  Deep-Sea Research II, Vol. 49, p. 1601-1632</t>
  </si>
  <si>
    <t>T. Takahashi et al. (2002),  Deep-Sea Research II, Vol. 49, p. 1601-1633</t>
  </si>
  <si>
    <t>T. Takahashi et al. (2002),  Deep-Sea Research II, Vol. 49, p. 1601-1634</t>
  </si>
  <si>
    <t>T. Takahashi et al. (2002),  Deep-Sea Research II, Vol. 49, p. 1601-1635</t>
  </si>
  <si>
    <t>T. Takahashi et al. (2002),  Deep-Sea Research II, Vol. 49, p. 1601-1636</t>
  </si>
  <si>
    <t>T. Takahashi et al. (2002),  Deep-Sea Research II, Vol. 49, p. 1601-1637</t>
  </si>
  <si>
    <t>T. Takahashi et al. (2002),  Deep-Sea Research II, Vol. 49, p. 1601-1638</t>
  </si>
  <si>
    <t>T. Takahashi et al. (2002),  Deep-Sea Research II, Vol. 49, p. 1601-1639</t>
  </si>
  <si>
    <t>T. Takahashi et al. (2002),  Deep-Sea Research II, Vol. 49, p. 1601-1640</t>
  </si>
  <si>
    <t>T. Takahashi et al. (2002),  Deep-Sea Research II, Vol. 49, p. 1601-1641</t>
  </si>
  <si>
    <t>T. Takahashi et al. (2002),  Deep-Sea Research II, Vol. 49, p. 1601-1642</t>
  </si>
  <si>
    <t>T. Takahashi et al. (2002),  Deep-Sea Research II, Vol. 49, p. 1601-1643</t>
  </si>
  <si>
    <t>T. Takahashi et al. (2002),  Deep-Sea Research II, Vol. 49, p. 1601-1644</t>
  </si>
  <si>
    <t>T. Takahashi et al. (2002),  Deep-Sea Research II, Vol. 49, p. 1601-1645</t>
  </si>
  <si>
    <t>T. Takahashi et al. (2002),  Deep-Sea Research II, Vol. 49, p. 1601-1646</t>
  </si>
  <si>
    <t>T. Takahashi et al. (2002),  Deep-Sea Research II, Vol. 49, p. 1601-1647</t>
  </si>
  <si>
    <t>T. Takahashi et al. (2002),  Deep-Sea Research II, Vol. 49, p. 1601-1648</t>
  </si>
  <si>
    <t>T. Takahashi et al. (2002),  Deep-Sea Research II, Vol. 49, p. 1601-1649</t>
  </si>
  <si>
    <t>T. Takahashi et al. (2002),  Deep-Sea Research II, Vol. 49, p. 1601-1650</t>
  </si>
  <si>
    <t>T. Takahashi et al. (2002),  Deep-Sea Research II, Vol. 49, p. 1601-1651</t>
  </si>
  <si>
    <t>T. Takahashi et al. (2002),  Deep-Sea Research II, Vol. 49, p. 1601-1652</t>
  </si>
  <si>
    <t>T. Takahashi et al. (2002),  Deep-Sea Research II, Vol. 49, p. 1601-1653</t>
  </si>
  <si>
    <t>T. Takahashi et al. (2002),  Deep-Sea Research II, Vol. 49, p. 1601-1654</t>
  </si>
  <si>
    <t>T. Takahashi et al. (2002),  Deep-Sea Research II, Vol. 49, p. 1601-1655</t>
  </si>
  <si>
    <t>T. Takahashi et al. (2002),  Deep-Sea Research II, Vol. 49, p. 1601-1656</t>
  </si>
  <si>
    <t>T. Takahashi et al. (2002),  Deep-Sea Research II, Vol. 49, p. 1601-1657</t>
  </si>
  <si>
    <t>T. Takahashi et al. (2002),  Deep-Sea Research II, Vol. 49, p. 1601-1658</t>
  </si>
  <si>
    <t>T. Takahashi et al. (2002),  Deep-Sea Research II, Vol. 49, p. 1601-1659</t>
  </si>
  <si>
    <t>T. Takahashi et al. (2002),  Deep-Sea Research II, Vol. 49, p. 1601-1660</t>
  </si>
  <si>
    <t>T. Takahashi et al. (2002),  Deep-Sea Research II, Vol. 49, p. 1601-1661</t>
  </si>
  <si>
    <t>T. Takahashi et al. (2002),  Deep-Sea Research II, Vol. 49, p. 1601-1662</t>
  </si>
  <si>
    <t>T. Takahashi et al. (2002),  Deep-Sea Research II, Vol. 49, p. 1601-1663</t>
  </si>
  <si>
    <t>T. Takahashi et al. (2002),  Deep-Sea Research II, Vol. 49, p. 1601-1664</t>
  </si>
  <si>
    <t>T. Takahashi et al. (2002),  Deep-Sea Research II, Vol. 49, p. 1601-1665</t>
  </si>
  <si>
    <t>T. Takahashi et al. (2002),  Deep-Sea Research II, Vol. 49, p. 1601-1666</t>
  </si>
  <si>
    <t>T. Takahashi et al. (2002),  Deep-Sea Research II, Vol. 49, p. 1601-1667</t>
  </si>
  <si>
    <t>T. Takahashi et al. (2002),  Deep-Sea Research II, Vol. 49, p. 1601-1668</t>
  </si>
  <si>
    <t>T. Takahashi et al. (2002),  Deep-Sea Research II, Vol. 49, p. 1601-1669</t>
  </si>
  <si>
    <t>T. Takahashi et al. (2002),  Deep-Sea Research II, Vol. 49, p. 1601-1670</t>
  </si>
  <si>
    <t>T. Takahashi et al. (2002),  Deep-Sea Research II, Vol. 49, p. 1601-1671</t>
  </si>
  <si>
    <t>T. Takahashi et al. (2002),  Deep-Sea Research II, Vol. 49, p. 1601-1672</t>
  </si>
  <si>
    <t>T. Takahashi et al. (2002),  Deep-Sea Research II, Vol. 49, p. 1601-1673</t>
  </si>
  <si>
    <t>T. Takahashi et al. (2002),  Deep-Sea Research II, Vol. 49, p. 1601-1674</t>
  </si>
  <si>
    <t>T. Takahashi et al. (2002),  Deep-Sea Research II, Vol. 49, p. 1601-1675</t>
  </si>
  <si>
    <t>T. Takahashi et al. (2002),  Deep-Sea Research II, Vol. 49, p. 1601-1676</t>
  </si>
  <si>
    <t>T. Takahashi et al. (2002),  Deep-Sea Research II, Vol. 49, p. 1601-1677</t>
  </si>
  <si>
    <t>square root of the sum of the squared individual pCO2 uncertainties</t>
  </si>
  <si>
    <t>d11B-calcite,  temperature, salinity,  alkalinity (used only 1se in original calculation)</t>
  </si>
  <si>
    <t>(13.9)</t>
  </si>
  <si>
    <t>(15.5)</t>
    <phoneticPr fontId="2" type="noConversion"/>
  </si>
  <si>
    <t>outlier based on d18O, as discussed in original paper</t>
  </si>
  <si>
    <r>
      <rPr>
        <sz val="12"/>
        <color theme="1"/>
        <rFont val="Optima"/>
        <family val="2"/>
      </rPr>
      <t>Hönisch, B., Hemming, N.G., Archer, D., Siddall, M., McManus, J.F., 2009, Atmospheric Carbon Dioxide Concentration over the Mid Pleistocene Transition, Science</t>
    </r>
    <r>
      <rPr>
        <sz val="12"/>
        <color rgb="FF000000"/>
        <rFont val="Optima"/>
        <family val="2"/>
      </rPr>
      <t xml:space="preserve"> 324, p. 1551-1554.</t>
    </r>
  </si>
  <si>
    <t>10.1126/science.1171477</t>
  </si>
  <si>
    <t>procedural 2009 duplicate, not included for data figures</t>
  </si>
  <si>
    <r>
      <t>2</t>
    </r>
    <r>
      <rPr>
        <sz val="12"/>
        <rFont val="Symbol"/>
        <charset val="2"/>
      </rPr>
      <t>s</t>
    </r>
    <r>
      <rPr>
        <sz val="12"/>
        <rFont val="Verdana"/>
        <family val="2"/>
      </rPr>
      <t xml:space="preserve"> alkalinity uncertainty pos</t>
    </r>
  </si>
  <si>
    <r>
      <t>2</t>
    </r>
    <r>
      <rPr>
        <sz val="12"/>
        <rFont val="Symbol"/>
        <charset val="2"/>
      </rPr>
      <t>s</t>
    </r>
    <r>
      <rPr>
        <sz val="12"/>
        <rFont val="Verdana"/>
        <family val="2"/>
      </rPr>
      <t xml:space="preserve"> alkalinity uncertainty neg</t>
    </r>
  </si>
  <si>
    <r>
      <t>2</t>
    </r>
    <r>
      <rPr>
        <sz val="12"/>
        <rFont val="Symbol"/>
        <charset val="2"/>
      </rPr>
      <t xml:space="preserve">s </t>
    </r>
    <r>
      <rPr>
        <sz val="12"/>
        <rFont val="Verdana"/>
        <family val="2"/>
      </rPr>
      <t>DIC uncertainty pos</t>
    </r>
  </si>
  <si>
    <r>
      <t>2</t>
    </r>
    <r>
      <rPr>
        <sz val="12"/>
        <rFont val="Symbol"/>
        <charset val="2"/>
      </rPr>
      <t>s</t>
    </r>
    <r>
      <rPr>
        <sz val="12"/>
        <rFont val="Verdana"/>
        <family val="2"/>
      </rPr>
      <t xml:space="preserve"> DIC uncertainty neg</t>
    </r>
  </si>
  <si>
    <r>
      <t>2</t>
    </r>
    <r>
      <rPr>
        <sz val="12"/>
        <rFont val="Symbol"/>
        <charset val="2"/>
      </rPr>
      <t>s</t>
    </r>
    <r>
      <rPr>
        <sz val="12"/>
        <rFont val="Verdana"/>
        <family val="2"/>
      </rPr>
      <t xml:space="preserve"> uncertainty </t>
    </r>
    <r>
      <rPr>
        <sz val="12"/>
        <rFont val="Symbol"/>
        <charset val="2"/>
      </rPr>
      <t>W</t>
    </r>
    <r>
      <rPr>
        <vertAlign val="subscript"/>
        <sz val="12"/>
        <rFont val="Verdana"/>
        <family val="2"/>
      </rPr>
      <t xml:space="preserve">calcite </t>
    </r>
    <r>
      <rPr>
        <sz val="12"/>
        <rFont val="Verdana"/>
        <family val="2"/>
      </rPr>
      <t>pos</t>
    </r>
  </si>
  <si>
    <r>
      <t>2</t>
    </r>
    <r>
      <rPr>
        <sz val="12"/>
        <rFont val="Symbol"/>
        <charset val="2"/>
      </rPr>
      <t>s</t>
    </r>
    <r>
      <rPr>
        <sz val="12"/>
        <rFont val="Verdana"/>
        <family val="2"/>
      </rPr>
      <t xml:space="preserve"> uncertainty </t>
    </r>
    <r>
      <rPr>
        <sz val="12"/>
        <rFont val="Symbol"/>
        <charset val="2"/>
      </rPr>
      <t>W</t>
    </r>
    <r>
      <rPr>
        <vertAlign val="subscript"/>
        <sz val="12"/>
        <rFont val="Verdana"/>
        <family val="2"/>
      </rPr>
      <t>calcite neg</t>
    </r>
  </si>
  <si>
    <r>
      <t>2</t>
    </r>
    <r>
      <rPr>
        <sz val="12"/>
        <rFont val="Symbol"/>
        <charset val="2"/>
      </rPr>
      <t>s</t>
    </r>
    <r>
      <rPr>
        <sz val="12"/>
        <rFont val="Verdana"/>
        <family val="2"/>
      </rPr>
      <t xml:space="preserve"> uncertainty </t>
    </r>
    <r>
      <rPr>
        <sz val="12"/>
        <rFont val="Symbol"/>
        <charset val="2"/>
      </rPr>
      <t>W</t>
    </r>
    <r>
      <rPr>
        <vertAlign val="subscript"/>
        <sz val="12"/>
        <rFont val="Verdana"/>
        <family val="2"/>
      </rPr>
      <t xml:space="preserve">aragonite </t>
    </r>
    <r>
      <rPr>
        <sz val="12"/>
        <rFont val="Verdana"/>
        <family val="2"/>
      </rPr>
      <t>pos</t>
    </r>
  </si>
  <si>
    <r>
      <t xml:space="preserve">reference for </t>
    </r>
    <r>
      <rPr>
        <sz val="12"/>
        <color rgb="FF000000"/>
        <rFont val="Symbol"/>
        <charset val="2"/>
      </rPr>
      <t>a</t>
    </r>
    <r>
      <rPr>
        <vertAlign val="subscript"/>
        <sz val="12"/>
        <color rgb="FF000000"/>
        <rFont val="Verdana"/>
        <family val="2"/>
      </rPr>
      <t>B3-B4</t>
    </r>
  </si>
  <si>
    <t>Kakihana &amp; Kotaka (1977)</t>
  </si>
  <si>
    <t>n of replicate measurements</t>
  </si>
  <si>
    <t>2se of replicates ( [ 2* (sd/sqrt(n))] )</t>
  </si>
  <si>
    <t>Notes (e.g., shell size corrected?)</t>
  </si>
  <si>
    <t>[Ca] (mol/kg)</t>
  </si>
  <si>
    <t>[Mg] (mol/kg)</t>
  </si>
  <si>
    <t>[SO4] (mol/kg)</t>
  </si>
  <si>
    <t>pH scale reported (e.g., total scale, seawater scale)</t>
  </si>
  <si>
    <t xml:space="preserve">The originally published d11B data were corrected by an instrument offset of +1.1‰ to match data collected on the 6" radius of curvature mass spectrometer at SUNY Stony Brook. Because that mass spectrometer is no longer in operation and because ongoing data collection is done on the Triton TIMS at LDEO, Stony Brook d11B data are now all adjusted to the Triton TIMS at LDEO, and data collected at LDEO are listed as measured. </t>
  </si>
  <si>
    <t xml:space="preserve">Data updated from Hönisch &amp; Hemming 2005. The originally published d11B data were corrected by an instrument offset of +1.1‰ to match data collected on the 6" radius of curvature mass spectrometer at SUNY Stony Brook. Because that mass spectrometer is no longer in operation and because ongoing data collection is done on the Triton TIMS at LDEO, Stony Brook d11B data are now all adjusted to the Triton TIMS at LDEO, and data collected at LDEO are listed as measured. </t>
  </si>
  <si>
    <t>tuned to LR04 benthic oxygen isotope stack (L. E. Lisiecki, M. E. Raymo, Paleoceanography 20,
10.1029/2004PA001071 (2005))</t>
  </si>
  <si>
    <t>updated from Hönisch &amp; Hemming (2005)</t>
  </si>
  <si>
    <t>10.1126/science.1171460</t>
  </si>
  <si>
    <t>10.1126/science.1171461</t>
  </si>
  <si>
    <t>10.1126/science.1171462</t>
  </si>
  <si>
    <t>10.1126/science.1171463</t>
  </si>
  <si>
    <t>10.1126/science.1171464</t>
  </si>
  <si>
    <t>10.1126/science.1171465</t>
  </si>
  <si>
    <t>10.1126/science.1171466</t>
  </si>
  <si>
    <t>10.1126/science.1171467</t>
  </si>
  <si>
    <t>10.1126/science.1171468</t>
  </si>
  <si>
    <t>10.1126/science.1171469</t>
  </si>
  <si>
    <t>10.1126/science.1171470</t>
  </si>
  <si>
    <t>10.1126/science.1171471</t>
  </si>
  <si>
    <t>10.1126/science.1171472</t>
  </si>
  <si>
    <t>10.1126/science.1171473</t>
  </si>
  <si>
    <t>10.1126/science.1171474</t>
  </si>
  <si>
    <t>10.1126/science.1171475</t>
  </si>
  <si>
    <t>10.1126/science.1171476</t>
  </si>
  <si>
    <r>
      <t>2</t>
    </r>
    <r>
      <rPr>
        <sz val="12"/>
        <color theme="1"/>
        <rFont val="Symbol"/>
        <charset val="2"/>
      </rPr>
      <t>s</t>
    </r>
    <r>
      <rPr>
        <sz val="12"/>
        <color theme="1"/>
        <rFont val="Calibri"/>
        <family val="2"/>
        <scheme val="minor"/>
      </rPr>
      <t xml:space="preserve"> uncertainty pos (µmol/kg)</t>
    </r>
  </si>
  <si>
    <r>
      <t>2</t>
    </r>
    <r>
      <rPr>
        <sz val="12"/>
        <color theme="1"/>
        <rFont val="Symbol"/>
        <charset val="2"/>
      </rPr>
      <t>s</t>
    </r>
    <r>
      <rPr>
        <sz val="12"/>
        <color theme="1"/>
        <rFont val="Calibri"/>
        <family val="2"/>
        <scheme val="minor"/>
      </rPr>
      <t xml:space="preserve"> uncertainty neg (µmol/kg)</t>
    </r>
  </si>
  <si>
    <r>
      <t>Mg/Ca</t>
    </r>
    <r>
      <rPr>
        <vertAlign val="subscript"/>
        <sz val="12"/>
        <rFont val="Verdana"/>
        <family val="2"/>
      </rPr>
      <t xml:space="preserve">sw </t>
    </r>
    <r>
      <rPr>
        <sz val="12"/>
        <rFont val="Verdana"/>
        <family val="2"/>
      </rPr>
      <t>correction</t>
    </r>
  </si>
  <si>
    <r>
      <t>Mg/Ca</t>
    </r>
    <r>
      <rPr>
        <vertAlign val="subscript"/>
        <sz val="12"/>
        <rFont val="Verdana"/>
        <family val="2"/>
      </rPr>
      <t xml:space="preserve">sw </t>
    </r>
    <r>
      <rPr>
        <sz val="12"/>
        <rFont val="Verdana"/>
        <family val="2"/>
      </rPr>
      <t xml:space="preserve">correction  reference </t>
    </r>
  </si>
  <si>
    <r>
      <rPr>
        <vertAlign val="superscript"/>
        <sz val="10"/>
        <rFont val="Verdana"/>
        <family val="2"/>
      </rPr>
      <t>b</t>
    </r>
    <r>
      <rPr>
        <sz val="12"/>
        <color theme="1"/>
        <rFont val="Calibri"/>
        <family val="2"/>
        <scheme val="minor"/>
      </rPr>
      <t>this spreadsheet is specifically designed for boron isotope records aimed at paleo-pCO</t>
    </r>
    <r>
      <rPr>
        <vertAlign val="subscript"/>
        <sz val="10"/>
        <rFont val="Verdana"/>
        <family val="2"/>
      </rPr>
      <t>2</t>
    </r>
    <r>
      <rPr>
        <sz val="12"/>
        <color theme="1"/>
        <rFont val="Calibri"/>
        <family val="2"/>
        <scheme val="minor"/>
      </rPr>
      <t xml:space="preserve"> reconstructions, but it is equally useful for other boron isotope records collected, e.g., in upwelling areas. Such studies should leave the atmospheric pCO</t>
    </r>
    <r>
      <rPr>
        <vertAlign val="subscript"/>
        <sz val="10"/>
        <rFont val="Verdana"/>
        <family val="2"/>
      </rPr>
      <t>2</t>
    </r>
    <r>
      <rPr>
        <sz val="12"/>
        <color theme="1"/>
        <rFont val="Calibri"/>
        <family val="2"/>
        <scheme val="minor"/>
      </rPr>
      <t xml:space="preserve"> column (EW) blank, but may want to report the air-sea disequilibrium in column EX</t>
    </r>
  </si>
  <si>
    <r>
      <rPr>
        <vertAlign val="superscript"/>
        <sz val="10"/>
        <rFont val="Verdana"/>
        <family val="2"/>
      </rPr>
      <t>c</t>
    </r>
    <r>
      <rPr>
        <sz val="12"/>
        <color theme="1"/>
        <rFont val="Calibri"/>
        <family val="2"/>
        <scheme val="minor"/>
      </rPr>
      <t>because minor alkalinity contributors like NH</t>
    </r>
    <r>
      <rPr>
        <vertAlign val="subscript"/>
        <sz val="10"/>
        <rFont val="Verdana"/>
        <family val="2"/>
      </rPr>
      <t>3</t>
    </r>
    <r>
      <rPr>
        <sz val="12"/>
        <color theme="1"/>
        <rFont val="Calibri"/>
        <family val="2"/>
        <scheme val="minor"/>
      </rPr>
      <t>, H</t>
    </r>
    <r>
      <rPr>
        <vertAlign val="subscript"/>
        <sz val="10"/>
        <rFont val="Verdana"/>
        <family val="2"/>
      </rPr>
      <t>3</t>
    </r>
    <r>
      <rPr>
        <sz val="12"/>
        <color theme="1"/>
        <rFont val="Calibri"/>
        <family val="2"/>
        <scheme val="minor"/>
      </rPr>
      <t>PO</t>
    </r>
    <r>
      <rPr>
        <vertAlign val="subscript"/>
        <sz val="10"/>
        <rFont val="Verdana"/>
        <family val="2"/>
      </rPr>
      <t>4</t>
    </r>
    <r>
      <rPr>
        <sz val="12"/>
        <color theme="1"/>
        <rFont val="Calibri"/>
        <family val="2"/>
        <scheme val="minor"/>
      </rPr>
      <t>, HPO</t>
    </r>
    <r>
      <rPr>
        <vertAlign val="subscript"/>
        <sz val="10"/>
        <rFont val="Verdana"/>
        <family val="2"/>
      </rPr>
      <t>4</t>
    </r>
    <r>
      <rPr>
        <sz val="12"/>
        <color theme="1"/>
        <rFont val="Calibri"/>
        <family val="2"/>
        <scheme val="minor"/>
      </rPr>
      <t>, PO</t>
    </r>
    <r>
      <rPr>
        <vertAlign val="subscript"/>
        <sz val="10"/>
        <rFont val="Verdana"/>
        <family val="2"/>
      </rPr>
      <t>4</t>
    </r>
    <r>
      <rPr>
        <sz val="12"/>
        <color theme="1"/>
        <rFont val="Calibri"/>
        <family val="2"/>
        <scheme val="minor"/>
      </rPr>
      <t>, HSiO</t>
    </r>
    <r>
      <rPr>
        <vertAlign val="subscript"/>
        <sz val="10"/>
        <rFont val="Verdana"/>
        <family val="2"/>
      </rPr>
      <t>3</t>
    </r>
    <r>
      <rPr>
        <sz val="12"/>
        <color theme="1"/>
        <rFont val="Calibri"/>
        <family val="2"/>
        <scheme val="minor"/>
      </rPr>
      <t>, HS</t>
    </r>
    <r>
      <rPr>
        <vertAlign val="superscript"/>
        <sz val="10"/>
        <rFont val="Verdana"/>
        <family val="2"/>
      </rPr>
      <t xml:space="preserve">- </t>
    </r>
    <r>
      <rPr>
        <sz val="12"/>
        <color theme="1"/>
        <rFont val="Calibri"/>
        <family val="2"/>
        <scheme val="minor"/>
      </rPr>
      <t>and S</t>
    </r>
    <r>
      <rPr>
        <vertAlign val="superscript"/>
        <sz val="10"/>
        <rFont val="Verdana"/>
        <family val="2"/>
      </rPr>
      <t>2-</t>
    </r>
    <r>
      <rPr>
        <sz val="12"/>
        <color theme="1"/>
        <rFont val="Calibri"/>
        <family val="2"/>
        <scheme val="minor"/>
      </rPr>
      <t xml:space="preserve"> are not included in these calculations, the alkalinity estimate reported in column EK includes only carbon and boron alkalinity, and should therefore be considered an approximation to total alkalinity</t>
    </r>
  </si>
  <si>
    <r>
      <t>2</t>
    </r>
    <r>
      <rPr>
        <sz val="12"/>
        <color theme="1"/>
        <rFont val="Symbol"/>
        <charset val="2"/>
      </rPr>
      <t>s</t>
    </r>
    <r>
      <rPr>
        <sz val="12"/>
        <color theme="1"/>
        <rFont val="Verdana"/>
        <family val="2"/>
      </rPr>
      <t xml:space="preserve"> uncertainty </t>
    </r>
    <r>
      <rPr>
        <sz val="12"/>
        <color theme="1"/>
        <rFont val="Symbol"/>
        <charset val="2"/>
      </rPr>
      <t>W</t>
    </r>
    <r>
      <rPr>
        <vertAlign val="subscript"/>
        <sz val="12"/>
        <color theme="1"/>
        <rFont val="Verdana"/>
        <family val="2"/>
      </rPr>
      <t>aragonite neg</t>
    </r>
  </si>
  <si>
    <t>Dickson, Chem. Thermodyn. 22 (1990) 113– 127.</t>
  </si>
  <si>
    <t>notes about uncertainty estimate: e.g., included calibration slope and intercept</t>
  </si>
  <si>
    <t>CO2_ppm</t>
  </si>
  <si>
    <t>CO2_uncertainty_pos_ppm</t>
  </si>
  <si>
    <t>CO2_uncertainty_neg_ppm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</si>
</sst>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000"/>
    <numFmt numFmtId="166" formatCode="0.00000"/>
  </numFmts>
  <fonts count="41">
    <font>
      <sz val="12"/>
      <color theme="1"/>
      <name val="Calibri"/>
      <family val="2"/>
      <scheme val="minor"/>
    </font>
    <font>
      <sz val="12"/>
      <color theme="1"/>
      <name val="Calibri"/>
      <family val="2"/>
      <scheme val="minor"/>
    </font>
    <font>
      <b/>
      <sz val="12"/>
      <color theme="1"/>
      <name val="Verdana"/>
      <family val="2"/>
    </font>
    <font>
      <vertAlign val="superscript"/>
      <sz val="10"/>
      <name val="Verdana"/>
      <family val="2"/>
    </font>
    <font>
      <vertAlign val="subscript"/>
      <sz val="10"/>
      <name val="Verdana"/>
      <family val="2"/>
    </font>
    <font>
      <b/>
      <sz val="12"/>
      <name val="Calibri"/>
      <family val="2"/>
      <scheme val="minor"/>
    </font>
    <font>
      <b/>
      <sz val="12"/>
      <color indexed="8"/>
      <name val="Calibri"/>
      <family val="2"/>
    </font>
    <font>
      <sz val="12"/>
      <name val="Verdana"/>
      <family val="2"/>
    </font>
    <font>
      <b/>
      <sz val="12"/>
      <name val="Verdana"/>
      <family val="2"/>
    </font>
    <font>
      <b/>
      <sz val="12"/>
      <name val="Calibri (Body)"/>
    </font>
    <font>
      <b/>
      <sz val="12"/>
      <name val="Symbol"/>
      <charset val="2"/>
    </font>
    <font>
      <b/>
      <vertAlign val="superscript"/>
      <sz val="12"/>
      <name val="Verdana"/>
      <family val="2"/>
    </font>
    <font>
      <b/>
      <vertAlign val="subscript"/>
      <sz val="12"/>
      <name val="Verdana"/>
      <family val="2"/>
    </font>
    <font>
      <b/>
      <vertAlign val="subscript"/>
      <sz val="12"/>
      <color indexed="8"/>
      <name val="Calibri"/>
      <family val="2"/>
    </font>
    <font>
      <sz val="12"/>
      <name val="Symbol"/>
      <charset val="2"/>
    </font>
    <font>
      <vertAlign val="superscript"/>
      <sz val="12"/>
      <name val="Verdana"/>
      <family val="2"/>
    </font>
    <font>
      <b/>
      <sz val="12"/>
      <color indexed="8"/>
      <name val="Verdana"/>
      <family val="2"/>
    </font>
    <font>
      <b/>
      <sz val="12"/>
      <color indexed="8"/>
      <name val="Symbol"/>
      <charset val="2"/>
    </font>
    <font>
      <b/>
      <vertAlign val="superscript"/>
      <sz val="12"/>
      <color indexed="8"/>
      <name val="Verdana"/>
      <family val="2"/>
    </font>
    <font>
      <b/>
      <vertAlign val="subscript"/>
      <sz val="12"/>
      <color indexed="8"/>
      <name val="Verdana"/>
      <family val="2"/>
    </font>
    <font>
      <b/>
      <vertAlign val="superscript"/>
      <sz val="12"/>
      <color indexed="8"/>
      <name val="Calibri"/>
      <family val="2"/>
    </font>
    <font>
      <sz val="12"/>
      <color theme="1"/>
      <name val="Verdana"/>
      <family val="2"/>
    </font>
    <font>
      <sz val="12"/>
      <color rgb="FF000000"/>
      <name val="Verdana"/>
      <family val="2"/>
    </font>
    <font>
      <sz val="12"/>
      <color rgb="FF000000"/>
      <name val="Symbol"/>
      <charset val="2"/>
    </font>
    <font>
      <sz val="12"/>
      <color theme="1"/>
      <name val="Symbol"/>
      <charset val="2"/>
    </font>
    <font>
      <vertAlign val="superscript"/>
      <sz val="12"/>
      <color theme="1"/>
      <name val="Verdana"/>
      <family val="2"/>
    </font>
    <font>
      <vertAlign val="subscript"/>
      <sz val="12"/>
      <color theme="1"/>
      <name val="Verdana"/>
      <family val="2"/>
    </font>
    <font>
      <vertAlign val="subscript"/>
      <sz val="12"/>
      <name val="Verdana"/>
      <family val="2"/>
    </font>
    <font>
      <sz val="11"/>
      <color rgb="FF000000"/>
      <name val="Calibri"/>
      <family val="2"/>
      <charset val="1"/>
    </font>
    <font>
      <sz val="12"/>
      <name val="Verdana"/>
      <family val="2"/>
      <charset val="2"/>
    </font>
    <font>
      <u/>
      <sz val="12"/>
      <color theme="10"/>
      <name val="Calibri"/>
      <family val="2"/>
      <scheme val="minor"/>
    </font>
    <font>
      <sz val="12"/>
      <color theme="1"/>
      <name val="Optima"/>
      <family val="2"/>
    </font>
    <font>
      <sz val="12"/>
      <color rgb="FF000000"/>
      <name val="Optima"/>
      <family val="2"/>
    </font>
    <font>
      <sz val="10"/>
      <name val="Arial"/>
      <family val="2"/>
    </font>
    <font>
      <sz val="10"/>
      <color indexed="8"/>
      <name val="Verdana"/>
      <family val="2"/>
    </font>
    <font>
      <sz val="10"/>
      <name val="Verdana"/>
      <family val="2"/>
    </font>
    <font>
      <sz val="11"/>
      <color theme="1"/>
      <name val="Calibri"/>
      <family val="2"/>
      <scheme val="minor"/>
    </font>
    <font>
      <sz val="12"/>
      <color theme="1"/>
      <name val="Arial"/>
      <family val="2"/>
    </font>
    <font>
      <vertAlign val="subscript"/>
      <sz val="12"/>
      <color theme="1"/>
      <name val="Calibri (Body)"/>
    </font>
    <font>
      <i/>
      <sz val="12"/>
      <color theme="1"/>
      <name val="Calibri"/>
      <family val="2"/>
      <scheme val="minor"/>
    </font>
    <font>
      <vertAlign val="subscript"/>
      <sz val="12"/>
      <color rgb="FF000000"/>
      <name val="Verdana"/>
      <family val="2"/>
    </font>
  </fonts>
  <fills count="17">
    <fill>
      <patternFill patternType="none"/>
    </fill>
    <fill>
      <patternFill patternType="gray125"/>
    </fill>
    <fill>
      <patternFill patternType="solid">
        <fgColor indexed="43"/>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D38EFF"/>
        <bgColor indexed="64"/>
      </patternFill>
    </fill>
    <fill>
      <patternFill patternType="solid">
        <fgColor rgb="FFCDFDCC"/>
        <bgColor indexed="64"/>
      </patternFill>
    </fill>
    <fill>
      <patternFill patternType="solid">
        <fgColor indexed="42"/>
        <bgColor indexed="64"/>
      </patternFill>
    </fill>
    <fill>
      <patternFill patternType="solid">
        <fgColor theme="9" tint="0.59999389629810485"/>
        <bgColor indexed="64"/>
      </patternFill>
    </fill>
    <fill>
      <patternFill patternType="solid">
        <fgColor rgb="FFFFFD99"/>
        <bgColor indexed="64"/>
      </patternFill>
    </fill>
    <fill>
      <patternFill patternType="solid">
        <fgColor theme="0"/>
        <bgColor indexed="64"/>
      </patternFill>
    </fill>
    <fill>
      <patternFill patternType="solid">
        <fgColor rgb="FFCDFDCC"/>
        <bgColor rgb="FF000000"/>
      </patternFill>
    </fill>
    <fill>
      <patternFill patternType="solid">
        <fgColor rgb="FFA9D08D"/>
        <bgColor indexed="64"/>
      </patternFill>
    </fill>
    <fill>
      <patternFill patternType="solid">
        <fgColor rgb="FFCEFDCC"/>
        <bgColor indexed="64"/>
      </patternFill>
    </fill>
    <fill>
      <patternFill patternType="solid">
        <fgColor rgb="FFC6E0B4"/>
        <bgColor indexed="64"/>
      </patternFill>
    </fill>
    <fill>
      <patternFill patternType="solid">
        <fgColor rgb="FFFFFF9A"/>
        <bgColor indexed="64"/>
      </patternFill>
    </fill>
    <fill>
      <patternFill patternType="solid">
        <fgColor rgb="FFFFFF98"/>
        <bgColor indexed="64"/>
      </patternFill>
    </fill>
  </fills>
  <borders count="1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s>
  <cellStyleXfs count="5">
    <xf numFmtId="0" fontId="0" fillId="0" borderId="0"/>
    <xf numFmtId="0" fontId="28" fillId="0" borderId="0"/>
    <xf numFmtId="0" fontId="1" fillId="0" borderId="0"/>
    <xf numFmtId="43" fontId="1" fillId="0" borderId="0" applyFont="0" applyFill="0" applyBorder="0" applyAlignment="0" applyProtection="0"/>
    <xf numFmtId="0" fontId="30" fillId="0" borderId="0" applyNumberFormat="0" applyFill="0" applyBorder="0" applyAlignment="0" applyProtection="0"/>
  </cellStyleXfs>
  <cellXfs count="201">
    <xf numFmtId="0" fontId="0" fillId="0" borderId="0" xfId="0"/>
    <xf numFmtId="0" fontId="0" fillId="0" borderId="0" xfId="0" applyAlignment="1">
      <alignment vertical="top"/>
    </xf>
    <xf numFmtId="0" fontId="5" fillId="0" borderId="1" xfId="0" applyFont="1" applyBorder="1"/>
    <xf numFmtId="0" fontId="0" fillId="0" borderId="2" xfId="0" applyBorder="1"/>
    <xf numFmtId="0" fontId="0" fillId="0" borderId="2" xfId="0" applyBorder="1" applyAlignment="1">
      <alignment vertical="top"/>
    </xf>
    <xf numFmtId="0" fontId="0" fillId="0" borderId="3" xfId="0" applyBorder="1"/>
    <xf numFmtId="0" fontId="6" fillId="2" borderId="1" xfId="0" applyFont="1" applyFill="1" applyBorder="1"/>
    <xf numFmtId="0" fontId="6" fillId="2" borderId="2" xfId="0" applyFont="1" applyFill="1" applyBorder="1"/>
    <xf numFmtId="0" fontId="0" fillId="2" borderId="2" xfId="0" applyFill="1" applyBorder="1"/>
    <xf numFmtId="0" fontId="0" fillId="2" borderId="3" xfId="0" applyFill="1" applyBorder="1"/>
    <xf numFmtId="0" fontId="6" fillId="3" borderId="4" xfId="0" applyFont="1" applyFill="1" applyBorder="1" applyAlignment="1">
      <alignment horizontal="left" vertical="center"/>
    </xf>
    <xf numFmtId="0" fontId="6" fillId="3" borderId="5" xfId="0" applyFont="1" applyFill="1" applyBorder="1" applyAlignment="1">
      <alignment wrapText="1"/>
    </xf>
    <xf numFmtId="0" fontId="6" fillId="3" borderId="5" xfId="0" applyFont="1" applyFill="1" applyBorder="1"/>
    <xf numFmtId="0" fontId="0" fillId="3" borderId="5" xfId="0" applyFill="1" applyBorder="1"/>
    <xf numFmtId="0" fontId="7" fillId="3" borderId="4" xfId="0" applyFont="1" applyFill="1" applyBorder="1"/>
    <xf numFmtId="0" fontId="6" fillId="4" borderId="4" xfId="0" applyFont="1" applyFill="1" applyBorder="1"/>
    <xf numFmtId="0" fontId="0" fillId="4" borderId="5" xfId="0" applyFill="1" applyBorder="1"/>
    <xf numFmtId="0" fontId="0" fillId="4" borderId="1" xfId="0" applyFill="1" applyBorder="1"/>
    <xf numFmtId="0" fontId="0" fillId="4" borderId="2" xfId="0" applyFill="1" applyBorder="1"/>
    <xf numFmtId="0" fontId="6" fillId="4" borderId="2" xfId="0" applyFont="1" applyFill="1" applyBorder="1"/>
    <xf numFmtId="0" fontId="6" fillId="4" borderId="3" xfId="0" applyFont="1" applyFill="1" applyBorder="1"/>
    <xf numFmtId="0" fontId="6" fillId="5" borderId="1" xfId="0" applyFont="1" applyFill="1" applyBorder="1"/>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8" fillId="5" borderId="5" xfId="0" applyFont="1" applyFill="1" applyBorder="1" applyAlignment="1">
      <alignment horizontal="left" vertical="center"/>
    </xf>
    <xf numFmtId="0" fontId="7" fillId="5" borderId="5" xfId="0" applyFont="1" applyFill="1" applyBorder="1" applyAlignment="1">
      <alignment horizontal="center" vertical="center" wrapText="1"/>
    </xf>
    <xf numFmtId="0" fontId="6" fillId="6" borderId="1" xfId="0" applyFont="1" applyFill="1" applyBorder="1"/>
    <xf numFmtId="0" fontId="6" fillId="7" borderId="2" xfId="0" applyFont="1" applyFill="1" applyBorder="1"/>
    <xf numFmtId="0" fontId="6" fillId="7" borderId="3" xfId="0" applyFont="1" applyFill="1" applyBorder="1"/>
    <xf numFmtId="0" fontId="6" fillId="6" borderId="2" xfId="0" applyFont="1" applyFill="1" applyBorder="1"/>
    <xf numFmtId="0" fontId="6" fillId="6" borderId="3" xfId="0" applyFont="1" applyFill="1" applyBorder="1"/>
    <xf numFmtId="0" fontId="0" fillId="6" borderId="2" xfId="0" applyFill="1" applyBorder="1"/>
    <xf numFmtId="0" fontId="0" fillId="6" borderId="4" xfId="0" applyFill="1" applyBorder="1"/>
    <xf numFmtId="0" fontId="6" fillId="7" borderId="1" xfId="0" applyFont="1" applyFill="1" applyBorder="1"/>
    <xf numFmtId="0" fontId="6" fillId="7" borderId="5" xfId="0" applyFont="1" applyFill="1" applyBorder="1"/>
    <xf numFmtId="0" fontId="6" fillId="8" borderId="2" xfId="0" applyFont="1" applyFill="1" applyBorder="1"/>
    <xf numFmtId="0" fontId="6" fillId="9" borderId="1" xfId="0" applyFont="1" applyFill="1" applyBorder="1"/>
    <xf numFmtId="0" fontId="6" fillId="9" borderId="2" xfId="0" applyFont="1" applyFill="1" applyBorder="1"/>
    <xf numFmtId="0" fontId="0" fillId="9" borderId="2" xfId="0" applyFill="1" applyBorder="1"/>
    <xf numFmtId="0" fontId="0" fillId="0" borderId="6" xfId="0" applyBorder="1"/>
    <xf numFmtId="0" fontId="5" fillId="0" borderId="7" xfId="0" applyFont="1" applyBorder="1"/>
    <xf numFmtId="0" fontId="0" fillId="0" borderId="8" xfId="0" applyBorder="1"/>
    <xf numFmtId="0" fontId="0" fillId="0" borderId="8" xfId="0" applyBorder="1" applyAlignment="1">
      <alignment vertical="top"/>
    </xf>
    <xf numFmtId="0" fontId="0" fillId="0" borderId="9" xfId="0" applyBorder="1"/>
    <xf numFmtId="0" fontId="6" fillId="2" borderId="8" xfId="0" applyFont="1" applyFill="1" applyBorder="1"/>
    <xf numFmtId="0" fontId="0" fillId="2" borderId="8" xfId="0" applyFill="1" applyBorder="1"/>
    <xf numFmtId="0" fontId="0" fillId="2" borderId="9" xfId="0" applyFill="1" applyBorder="1"/>
    <xf numFmtId="0" fontId="6" fillId="3" borderId="4" xfId="0" applyFont="1" applyFill="1" applyBorder="1" applyAlignment="1">
      <alignment horizontal="center" vertical="center"/>
    </xf>
    <xf numFmtId="0" fontId="7" fillId="4" borderId="1" xfId="0" applyFont="1" applyFill="1" applyBorder="1" applyAlignment="1">
      <alignment horizontal="left" vertical="center"/>
    </xf>
    <xf numFmtId="0" fontId="16" fillId="5" borderId="0" xfId="0" applyFont="1" applyFill="1" applyBorder="1"/>
    <xf numFmtId="0" fontId="7" fillId="5" borderId="0" xfId="0" applyFont="1" applyFill="1" applyBorder="1" applyAlignment="1">
      <alignment horizontal="center" vertical="center" wrapText="1"/>
    </xf>
    <xf numFmtId="0" fontId="8" fillId="5" borderId="7" xfId="0" applyFont="1" applyFill="1" applyBorder="1" applyAlignment="1">
      <alignment horizontal="left" vertical="center"/>
    </xf>
    <xf numFmtId="0" fontId="8" fillId="5" borderId="8" xfId="0" applyFont="1" applyFill="1" applyBorder="1" applyAlignment="1">
      <alignment horizontal="left" vertical="center"/>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8" fillId="5" borderId="2" xfId="0" applyFont="1" applyFill="1" applyBorder="1" applyAlignment="1">
      <alignment horizontal="left" vertical="center"/>
    </xf>
    <xf numFmtId="0" fontId="6" fillId="7" borderId="4" xfId="0" applyFont="1" applyFill="1" applyBorder="1"/>
    <xf numFmtId="0" fontId="6" fillId="7" borderId="0" xfId="0" applyFont="1" applyFill="1" applyBorder="1"/>
    <xf numFmtId="0" fontId="6" fillId="6" borderId="0" xfId="0" applyFont="1" applyFill="1" applyBorder="1"/>
    <xf numFmtId="0" fontId="0" fillId="6" borderId="0" xfId="0" applyFill="1"/>
    <xf numFmtId="0" fontId="8" fillId="7" borderId="4" xfId="0" applyFont="1" applyFill="1" applyBorder="1" applyAlignment="1">
      <alignment horizontal="left" vertical="center"/>
    </xf>
    <xf numFmtId="0" fontId="7" fillId="7" borderId="5" xfId="0" applyFont="1" applyFill="1" applyBorder="1" applyAlignment="1">
      <alignment horizontal="left" vertical="center"/>
    </xf>
    <xf numFmtId="0" fontId="7" fillId="7" borderId="12" xfId="0" applyFont="1" applyFill="1" applyBorder="1" applyAlignment="1">
      <alignment horizontal="left" vertical="center"/>
    </xf>
    <xf numFmtId="0" fontId="6" fillId="7" borderId="12" xfId="0" applyFont="1" applyFill="1" applyBorder="1"/>
    <xf numFmtId="0" fontId="16" fillId="7" borderId="4" xfId="0" applyFont="1" applyFill="1" applyBorder="1"/>
    <xf numFmtId="0" fontId="8" fillId="7" borderId="0" xfId="0" applyFont="1" applyFill="1" applyBorder="1" applyAlignment="1">
      <alignment horizontal="left" vertical="center"/>
    </xf>
    <xf numFmtId="0" fontId="7" fillId="7" borderId="0" xfId="0" applyFont="1" applyFill="1" applyBorder="1" applyAlignment="1">
      <alignment horizontal="left" vertical="center"/>
    </xf>
    <xf numFmtId="0" fontId="6" fillId="6" borderId="4" xfId="0" applyFont="1" applyFill="1" applyBorder="1"/>
    <xf numFmtId="0" fontId="6" fillId="6" borderId="10" xfId="0" applyFont="1" applyFill="1" applyBorder="1"/>
    <xf numFmtId="0" fontId="8" fillId="7" borderId="11"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6" fillId="7" borderId="11" xfId="0" applyFont="1" applyFill="1" applyBorder="1"/>
    <xf numFmtId="0" fontId="6" fillId="8" borderId="0" xfId="0" applyFont="1" applyFill="1" applyBorder="1"/>
    <xf numFmtId="0" fontId="6" fillId="8" borderId="8" xfId="0" applyFont="1" applyFill="1" applyBorder="1"/>
    <xf numFmtId="0" fontId="6" fillId="2" borderId="7" xfId="0" applyFont="1" applyFill="1" applyBorder="1"/>
    <xf numFmtId="0" fontId="0" fillId="0" borderId="13" xfId="0" applyBorder="1"/>
    <xf numFmtId="0" fontId="21" fillId="10" borderId="14" xfId="0" applyFont="1" applyFill="1" applyBorder="1" applyAlignment="1">
      <alignment horizontal="center" vertical="center" wrapText="1"/>
    </xf>
    <xf numFmtId="0" fontId="21" fillId="10" borderId="15" xfId="0" applyFont="1" applyFill="1" applyBorder="1" applyAlignment="1">
      <alignment horizontal="center" vertical="center" wrapText="1"/>
    </xf>
    <xf numFmtId="0" fontId="21" fillId="10" borderId="1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2" fillId="5" borderId="8"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21" fillId="8" borderId="2" xfId="0" applyFont="1" applyFill="1" applyBorder="1" applyAlignment="1">
      <alignment horizontal="center" vertical="center" wrapText="1"/>
    </xf>
    <xf numFmtId="0" fontId="22" fillId="8"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Alignment="1">
      <alignment horizontal="center" vertical="center" wrapText="1"/>
    </xf>
    <xf numFmtId="0" fontId="0" fillId="0" borderId="4" xfId="0" applyBorder="1"/>
    <xf numFmtId="0" fontId="0" fillId="0" borderId="5" xfId="0" applyBorder="1"/>
    <xf numFmtId="0" fontId="0" fillId="0" borderId="12" xfId="0" applyBorder="1"/>
    <xf numFmtId="0" fontId="0" fillId="0" borderId="7" xfId="0" applyBorder="1"/>
    <xf numFmtId="0" fontId="0" fillId="0" borderId="1" xfId="0" applyBorder="1"/>
    <xf numFmtId="0" fontId="0" fillId="0" borderId="2" xfId="0" applyBorder="1" applyAlignment="1">
      <alignment wrapText="1"/>
    </xf>
    <xf numFmtId="0" fontId="0" fillId="0" borderId="2" xfId="0" quotePrefix="1" applyBorder="1" applyAlignment="1">
      <alignment wrapText="1"/>
    </xf>
    <xf numFmtId="0" fontId="29" fillId="4" borderId="1" xfId="0" applyFont="1" applyFill="1" applyBorder="1" applyAlignment="1">
      <alignment horizontal="center" vertical="center" wrapText="1"/>
    </xf>
    <xf numFmtId="0" fontId="0" fillId="12" borderId="2" xfId="0" quotePrefix="1" applyFill="1" applyBorder="1" applyAlignment="1">
      <alignment horizontal="center" vertical="center" wrapText="1"/>
    </xf>
    <xf numFmtId="0" fontId="0" fillId="13" borderId="2" xfId="0" quotePrefix="1" applyFill="1" applyBorder="1" applyAlignment="1">
      <alignment horizontal="center" vertical="center" wrapText="1"/>
    </xf>
    <xf numFmtId="0" fontId="8" fillId="6" borderId="0" xfId="0" applyFont="1" applyFill="1" applyBorder="1" applyAlignment="1">
      <alignment horizontal="left" vertical="center"/>
    </xf>
    <xf numFmtId="0" fontId="0" fillId="13" borderId="3" xfId="0" quotePrefix="1" applyFill="1" applyBorder="1" applyAlignment="1">
      <alignment horizontal="center" vertical="center" wrapText="1"/>
    </xf>
    <xf numFmtId="0" fontId="0" fillId="14" borderId="2" xfId="0" quotePrefix="1" applyFill="1" applyBorder="1" applyAlignment="1">
      <alignment horizontal="center" vertical="center" wrapText="1"/>
    </xf>
    <xf numFmtId="0" fontId="0" fillId="14" borderId="3" xfId="0" quotePrefix="1" applyFill="1" applyBorder="1" applyAlignment="1">
      <alignment horizontal="center" vertical="center" wrapText="1"/>
    </xf>
    <xf numFmtId="0" fontId="0" fillId="15" borderId="2" xfId="0" quotePrefix="1" applyFill="1" applyBorder="1" applyAlignment="1">
      <alignment horizontal="center" vertical="center" wrapText="1"/>
    </xf>
    <xf numFmtId="0" fontId="7" fillId="4" borderId="2" xfId="0" applyFont="1" applyFill="1" applyBorder="1" applyAlignment="1">
      <alignment horizontal="left" vertical="center"/>
    </xf>
    <xf numFmtId="0" fontId="29" fillId="4" borderId="2" xfId="0" applyFont="1" applyFill="1" applyBorder="1" applyAlignment="1">
      <alignment horizontal="center" vertical="center" wrapText="1"/>
    </xf>
    <xf numFmtId="0" fontId="0" fillId="0" borderId="0" xfId="0" applyAlignment="1">
      <alignment horizontal="center" vertical="top"/>
    </xf>
    <xf numFmtId="0" fontId="30" fillId="0" borderId="0" xfId="4" applyAlignment="1">
      <alignment horizontal="center" vertical="top"/>
    </xf>
    <xf numFmtId="0" fontId="0" fillId="0" borderId="0" xfId="0" applyAlignment="1">
      <alignment horizontal="right" vertical="top"/>
    </xf>
    <xf numFmtId="0" fontId="0" fillId="0" borderId="0" xfId="0" applyFill="1" applyBorder="1"/>
    <xf numFmtId="0" fontId="0" fillId="0" borderId="0" xfId="0" applyAlignment="1">
      <alignment horizontal="left" vertical="top"/>
    </xf>
    <xf numFmtId="164" fontId="0" fillId="0" borderId="0" xfId="0" applyNumberFormat="1"/>
    <xf numFmtId="0" fontId="0" fillId="0" borderId="0" xfId="0" applyAlignment="1">
      <alignment horizontal="right" vertical="top" wrapText="1"/>
    </xf>
    <xf numFmtId="0" fontId="0" fillId="0" borderId="0" xfId="0" applyFont="1" applyAlignment="1">
      <alignment horizontal="right" vertical="top"/>
    </xf>
    <xf numFmtId="2" fontId="0" fillId="0" borderId="0" xfId="0" applyNumberFormat="1"/>
    <xf numFmtId="0" fontId="0" fillId="0" borderId="0" xfId="0" quotePrefix="1" applyAlignment="1">
      <alignment horizontal="right" vertical="top"/>
    </xf>
    <xf numFmtId="0" fontId="0" fillId="0" borderId="0" xfId="0" applyAlignment="1">
      <alignment horizontal="left" vertical="top" wrapText="1"/>
    </xf>
    <xf numFmtId="2" fontId="33" fillId="0" borderId="0" xfId="0" applyNumberFormat="1" applyFont="1" applyAlignment="1">
      <alignment horizontal="center" vertical="top"/>
    </xf>
    <xf numFmtId="2" fontId="0" fillId="0" borderId="0" xfId="0" quotePrefix="1" applyNumberFormat="1" applyAlignment="1">
      <alignment horizontal="center" vertical="top"/>
    </xf>
    <xf numFmtId="2" fontId="34" fillId="0" borderId="0" xfId="0" applyNumberFormat="1" applyFont="1" applyFill="1" applyBorder="1" applyAlignment="1" applyProtection="1">
      <alignment horizontal="right"/>
    </xf>
    <xf numFmtId="2" fontId="35" fillId="0" borderId="0" xfId="0" applyNumberFormat="1" applyFont="1" applyFill="1" applyBorder="1" applyAlignment="1">
      <alignment horizontal="right"/>
    </xf>
    <xf numFmtId="164" fontId="0" fillId="0" borderId="0" xfId="0" applyNumberFormat="1" applyBorder="1" applyAlignment="1">
      <alignment horizontal="center" vertical="top"/>
    </xf>
    <xf numFmtId="0" fontId="0" fillId="0" borderId="0" xfId="0" applyFont="1" applyAlignment="1">
      <alignment vertical="top"/>
    </xf>
    <xf numFmtId="0" fontId="36" fillId="0" borderId="0" xfId="0" applyFont="1" applyAlignment="1">
      <alignment horizontal="center" vertical="top"/>
    </xf>
    <xf numFmtId="0" fontId="0" fillId="0" borderId="0" xfId="0" applyFill="1" applyAlignment="1">
      <alignment horizontal="right" vertical="top"/>
    </xf>
    <xf numFmtId="0" fontId="0" fillId="0" borderId="0" xfId="0" applyFill="1" applyAlignment="1">
      <alignment horizontal="left" vertical="top"/>
    </xf>
    <xf numFmtId="165" fontId="0" fillId="0" borderId="0" xfId="0" applyNumberFormat="1" applyFill="1" applyAlignment="1">
      <alignment horizontal="right" vertical="top"/>
    </xf>
    <xf numFmtId="166" fontId="37" fillId="0" borderId="0" xfId="0" applyNumberFormat="1" applyFont="1" applyFill="1" applyBorder="1" applyAlignment="1">
      <alignment vertical="top"/>
    </xf>
    <xf numFmtId="0" fontId="0" fillId="0" borderId="0" xfId="0" applyFont="1" applyAlignment="1">
      <alignment horizontal="left" vertical="top"/>
    </xf>
    <xf numFmtId="2" fontId="35" fillId="0" borderId="0" xfId="0" applyNumberFormat="1" applyFont="1" applyBorder="1" applyAlignment="1">
      <alignment vertical="top"/>
    </xf>
    <xf numFmtId="164" fontId="0" fillId="0" borderId="0" xfId="0" applyNumberFormat="1" applyAlignment="1">
      <alignment horizontal="right" vertical="top"/>
    </xf>
    <xf numFmtId="0" fontId="7" fillId="16" borderId="8" xfId="0" quotePrefix="1" applyFont="1" applyFill="1" applyBorder="1" applyAlignment="1">
      <alignment horizontal="center" vertical="center" wrapText="1"/>
    </xf>
    <xf numFmtId="0" fontId="7" fillId="16" borderId="2"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0" fillId="0" borderId="0" xfId="0" applyFill="1"/>
    <xf numFmtId="164" fontId="0" fillId="0" borderId="0" xfId="0" applyNumberFormat="1" applyFill="1"/>
    <xf numFmtId="0" fontId="0" fillId="0" borderId="0" xfId="0" applyFill="1" applyAlignment="1">
      <alignment horizontal="center" vertical="top"/>
    </xf>
    <xf numFmtId="0" fontId="30" fillId="0" borderId="0" xfId="4" applyFill="1" applyAlignment="1">
      <alignment horizontal="center" vertical="top"/>
    </xf>
    <xf numFmtId="0" fontId="31" fillId="0" borderId="0" xfId="0" applyFont="1" applyFill="1" applyAlignment="1">
      <alignment horizontal="left" vertical="top"/>
    </xf>
    <xf numFmtId="0" fontId="0" fillId="0" borderId="0" xfId="0" applyFill="1" applyAlignment="1">
      <alignment horizontal="right"/>
    </xf>
    <xf numFmtId="0" fontId="0" fillId="0" borderId="0" xfId="0" applyFill="1" applyAlignment="1"/>
    <xf numFmtId="0" fontId="0" fillId="0" borderId="0" xfId="0" applyFill="1" applyAlignment="1">
      <alignment horizontal="right" vertical="top" wrapText="1"/>
    </xf>
    <xf numFmtId="0" fontId="0" fillId="0" borderId="0" xfId="0" quotePrefix="1" applyFill="1" applyAlignment="1">
      <alignment horizontal="right"/>
    </xf>
    <xf numFmtId="2" fontId="0" fillId="0" borderId="0" xfId="0" applyNumberFormat="1" applyFill="1"/>
    <xf numFmtId="0" fontId="0" fillId="0" borderId="0" xfId="0" applyFont="1" applyFill="1" applyAlignment="1">
      <alignment horizontal="right" vertical="top"/>
    </xf>
    <xf numFmtId="0" fontId="0" fillId="0" borderId="0" xfId="0" quotePrefix="1" applyFill="1" applyAlignment="1">
      <alignment horizontal="right" vertical="top"/>
    </xf>
    <xf numFmtId="2" fontId="33" fillId="0" borderId="0" xfId="0" applyNumberFormat="1" applyFont="1" applyFill="1" applyAlignment="1">
      <alignment horizontal="center" vertical="top"/>
    </xf>
    <xf numFmtId="0" fontId="0" fillId="0" borderId="0" xfId="0" applyFill="1" applyAlignment="1">
      <alignment horizontal="left" vertical="top" wrapText="1"/>
    </xf>
    <xf numFmtId="2" fontId="0" fillId="0" borderId="0" xfId="0" quotePrefix="1" applyNumberFormat="1" applyFill="1" applyAlignment="1">
      <alignment horizontal="center" vertical="top"/>
    </xf>
    <xf numFmtId="164" fontId="0" fillId="0" borderId="0" xfId="0" applyNumberFormat="1" applyFill="1" applyBorder="1" applyAlignment="1">
      <alignment horizontal="center" vertical="top"/>
    </xf>
    <xf numFmtId="0" fontId="0" fillId="0" borderId="0" xfId="0" applyFont="1" applyFill="1" applyAlignment="1">
      <alignment vertical="top"/>
    </xf>
    <xf numFmtId="0" fontId="36" fillId="0" borderId="0" xfId="0" applyFont="1" applyFill="1" applyAlignment="1">
      <alignment horizontal="center" vertical="top"/>
    </xf>
    <xf numFmtId="0" fontId="0" fillId="0" borderId="0" xfId="0" applyFont="1" applyFill="1" applyAlignment="1">
      <alignment horizontal="left" vertical="top"/>
    </xf>
    <xf numFmtId="2" fontId="35" fillId="0" borderId="0" xfId="0" applyNumberFormat="1" applyFont="1" applyFill="1" applyBorder="1"/>
    <xf numFmtId="164" fontId="0" fillId="0" borderId="0" xfId="0" applyNumberFormat="1" applyFill="1" applyAlignment="1"/>
    <xf numFmtId="1" fontId="0" fillId="0" borderId="0" xfId="0" applyNumberFormat="1" applyFill="1" applyBorder="1" applyAlignment="1">
      <alignment horizontal="center" vertical="top"/>
    </xf>
    <xf numFmtId="164" fontId="0" fillId="0" borderId="0" xfId="0" applyNumberFormat="1" applyFill="1" applyBorder="1" applyAlignment="1">
      <alignment horizontal="center"/>
    </xf>
    <xf numFmtId="0" fontId="0" fillId="0" borderId="0" xfId="0" applyFont="1" applyFill="1" applyAlignment="1"/>
    <xf numFmtId="0" fontId="0" fillId="0" borderId="0" xfId="0" applyFill="1" applyAlignment="1">
      <alignment horizontal="center"/>
    </xf>
    <xf numFmtId="2" fontId="0" fillId="0" borderId="0" xfId="0" applyNumberFormat="1" applyFont="1" applyFill="1" applyAlignment="1"/>
    <xf numFmtId="0" fontId="0" fillId="0" borderId="0" xfId="0" applyFont="1" applyFill="1" applyAlignment="1">
      <alignment horizontal="right"/>
    </xf>
    <xf numFmtId="2" fontId="0" fillId="0" borderId="0" xfId="0" applyNumberFormat="1" applyFont="1" applyFill="1"/>
    <xf numFmtId="0" fontId="0" fillId="0" borderId="0" xfId="0" applyFont="1" applyFill="1" applyAlignment="1">
      <alignment horizontal="center"/>
    </xf>
    <xf numFmtId="1" fontId="0" fillId="0" borderId="0" xfId="0" applyNumberFormat="1" applyFill="1" applyBorder="1" applyAlignment="1">
      <alignment horizontal="center"/>
    </xf>
    <xf numFmtId="0" fontId="0" fillId="0" borderId="0" xfId="0" applyFont="1" applyFill="1" applyAlignment="1">
      <alignment horizontal="center" wrapText="1"/>
    </xf>
    <xf numFmtId="0" fontId="0" fillId="0" borderId="0" xfId="3" applyNumberFormat="1" applyFont="1" applyFill="1" applyAlignment="1"/>
    <xf numFmtId="49" fontId="35" fillId="0" borderId="0" xfId="0" applyNumberFormat="1" applyFont="1" applyFill="1" applyBorder="1" applyAlignment="1">
      <alignment horizontal="right"/>
    </xf>
    <xf numFmtId="49" fontId="0" fillId="0" borderId="0" xfId="0" applyNumberFormat="1" applyFill="1" applyBorder="1" applyAlignment="1">
      <alignment horizontal="center"/>
    </xf>
    <xf numFmtId="0" fontId="0" fillId="0" borderId="0" xfId="0" applyFill="1" applyAlignment="1">
      <alignment vertical="top"/>
    </xf>
    <xf numFmtId="1" fontId="0" fillId="0" borderId="0" xfId="0" applyNumberFormat="1" applyFill="1"/>
    <xf numFmtId="164" fontId="33" fillId="0" borderId="0" xfId="0" applyNumberFormat="1" applyFont="1" applyAlignment="1">
      <alignment horizontal="center" vertical="top"/>
    </xf>
    <xf numFmtId="164" fontId="33" fillId="0" borderId="0" xfId="0" applyNumberFormat="1" applyFont="1" applyFill="1" applyAlignment="1">
      <alignment horizontal="center" vertical="top"/>
    </xf>
    <xf numFmtId="164" fontId="33" fillId="0" borderId="0" xfId="0" applyNumberFormat="1" applyFont="1" applyFill="1" applyAlignment="1">
      <alignment horizontal="center"/>
    </xf>
    <xf numFmtId="0" fontId="7" fillId="8" borderId="1"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21" fillId="16" borderId="0" xfId="0" applyFont="1" applyFill="1" applyAlignment="1">
      <alignment vertical="center" wrapText="1"/>
    </xf>
    <xf numFmtId="0" fontId="0" fillId="0" borderId="2" xfId="0" applyBorder="1" applyAlignment="1">
      <alignment horizontal="center" wrapText="1"/>
    </xf>
    <xf numFmtId="0" fontId="0" fillId="0" borderId="2" xfId="0" quotePrefix="1" applyBorder="1" applyAlignment="1">
      <alignment horizontal="center" wrapText="1"/>
    </xf>
    <xf numFmtId="0" fontId="0" fillId="0" borderId="3" xfId="0" quotePrefix="1" applyBorder="1" applyAlignment="1">
      <alignment horizontal="center" wrapText="1"/>
    </xf>
  </cellXfs>
  <cellStyles count="5">
    <cellStyle name="Comma" xfId="3" builtinId="3"/>
    <cellStyle name="Hyperlink" xfId="4" builtinId="8"/>
    <cellStyle name="Normal" xfId="0" builtinId="0"/>
    <cellStyle name="Normal 3" xfId="1" xr:uid="{00000000-0005-0000-0000-000001000000}"/>
    <cellStyle name="Normal 4" xfId="2" xr:uid="{00000000-0005-0000-0000-000002000000}"/>
  </cellStyles>
  <dxfs count="0"/>
  <tableStyles count="0" defaultTableStyle="TableStyleMedium9" defaultPivotStyle="PivotStyleMedium7"/>
  <colors>
    <mruColors>
      <color rgb="FFFFFF9A"/>
      <color rgb="FFC6E0B4"/>
      <color rgb="FFA9D08D"/>
      <color rgb="FFCEFD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hoenisch@ldeo.columbia.edu" TargetMode="External"/><Relationship Id="rId18" Type="http://schemas.openxmlformats.org/officeDocument/2006/relationships/hyperlink" Target="mailto:hoenisch@ldeo.columbia.edu" TargetMode="External"/><Relationship Id="rId26" Type="http://schemas.openxmlformats.org/officeDocument/2006/relationships/hyperlink" Target="mailto:hoenisch@ldeo.columbia.edu" TargetMode="External"/><Relationship Id="rId39" Type="http://schemas.openxmlformats.org/officeDocument/2006/relationships/hyperlink" Target="mailto:hoenisch@ldeo.columbia.edu" TargetMode="External"/><Relationship Id="rId21" Type="http://schemas.openxmlformats.org/officeDocument/2006/relationships/hyperlink" Target="mailto:hoenisch@ldeo.columbia.edu" TargetMode="External"/><Relationship Id="rId34" Type="http://schemas.openxmlformats.org/officeDocument/2006/relationships/hyperlink" Target="mailto:hoenisch@ldeo.columbia.edu" TargetMode="External"/><Relationship Id="rId42" Type="http://schemas.openxmlformats.org/officeDocument/2006/relationships/hyperlink" Target="mailto:hoenisch@ldeo.columbia.edu" TargetMode="External"/><Relationship Id="rId47" Type="http://schemas.openxmlformats.org/officeDocument/2006/relationships/hyperlink" Target="mailto:hoenisch@ldeo.columbia.edu" TargetMode="External"/><Relationship Id="rId50" Type="http://schemas.openxmlformats.org/officeDocument/2006/relationships/hyperlink" Target="mailto:hoenisch@ldeo.columbia.edu" TargetMode="External"/><Relationship Id="rId55" Type="http://schemas.openxmlformats.org/officeDocument/2006/relationships/hyperlink" Target="mailto:hoenisch@ldeo.columbia.edu" TargetMode="External"/><Relationship Id="rId7" Type="http://schemas.openxmlformats.org/officeDocument/2006/relationships/hyperlink" Target="mailto:hoenisch@ldeo.columbia.edu" TargetMode="External"/><Relationship Id="rId2" Type="http://schemas.openxmlformats.org/officeDocument/2006/relationships/hyperlink" Target="mailto:hoenisch@ldeo.columbia.edu" TargetMode="External"/><Relationship Id="rId16" Type="http://schemas.openxmlformats.org/officeDocument/2006/relationships/hyperlink" Target="mailto:hoenisch@ldeo.columbia.edu" TargetMode="External"/><Relationship Id="rId29" Type="http://schemas.openxmlformats.org/officeDocument/2006/relationships/hyperlink" Target="mailto:hoenisch@ldeo.columbia.edu" TargetMode="External"/><Relationship Id="rId11" Type="http://schemas.openxmlformats.org/officeDocument/2006/relationships/hyperlink" Target="mailto:hoenisch@ldeo.columbia.edu" TargetMode="External"/><Relationship Id="rId24" Type="http://schemas.openxmlformats.org/officeDocument/2006/relationships/hyperlink" Target="mailto:hoenisch@ldeo.columbia.edu" TargetMode="External"/><Relationship Id="rId32" Type="http://schemas.openxmlformats.org/officeDocument/2006/relationships/hyperlink" Target="mailto:hoenisch@ldeo.columbia.edu" TargetMode="External"/><Relationship Id="rId37" Type="http://schemas.openxmlformats.org/officeDocument/2006/relationships/hyperlink" Target="mailto:hoenisch@ldeo.columbia.edu" TargetMode="External"/><Relationship Id="rId40" Type="http://schemas.openxmlformats.org/officeDocument/2006/relationships/hyperlink" Target="mailto:hoenisch@ldeo.columbia.edu" TargetMode="External"/><Relationship Id="rId45" Type="http://schemas.openxmlformats.org/officeDocument/2006/relationships/hyperlink" Target="mailto:hoenisch@ldeo.columbia.edu" TargetMode="External"/><Relationship Id="rId53" Type="http://schemas.openxmlformats.org/officeDocument/2006/relationships/hyperlink" Target="mailto:hoenisch@ldeo.columbia.edu" TargetMode="External"/><Relationship Id="rId5" Type="http://schemas.openxmlformats.org/officeDocument/2006/relationships/hyperlink" Target="mailto:hoenisch@ldeo.columbia.edu" TargetMode="External"/><Relationship Id="rId10" Type="http://schemas.openxmlformats.org/officeDocument/2006/relationships/hyperlink" Target="mailto:hoenisch@ldeo.columbia.edu" TargetMode="External"/><Relationship Id="rId19" Type="http://schemas.openxmlformats.org/officeDocument/2006/relationships/hyperlink" Target="mailto:hoenisch@ldeo.columbia.edu" TargetMode="External"/><Relationship Id="rId31" Type="http://schemas.openxmlformats.org/officeDocument/2006/relationships/hyperlink" Target="mailto:hoenisch@ldeo.columbia.edu" TargetMode="External"/><Relationship Id="rId44" Type="http://schemas.openxmlformats.org/officeDocument/2006/relationships/hyperlink" Target="mailto:hoenisch@ldeo.columbia.edu" TargetMode="External"/><Relationship Id="rId52" Type="http://schemas.openxmlformats.org/officeDocument/2006/relationships/hyperlink" Target="mailto:hoenisch@ldeo.columbia.edu" TargetMode="External"/><Relationship Id="rId4" Type="http://schemas.openxmlformats.org/officeDocument/2006/relationships/hyperlink" Target="mailto:hoenisch@ldeo.columbia.edu" TargetMode="External"/><Relationship Id="rId9" Type="http://schemas.openxmlformats.org/officeDocument/2006/relationships/hyperlink" Target="mailto:hoenisch@ldeo.columbia.edu" TargetMode="External"/><Relationship Id="rId14" Type="http://schemas.openxmlformats.org/officeDocument/2006/relationships/hyperlink" Target="mailto:hoenisch@ldeo.columbia.edu" TargetMode="External"/><Relationship Id="rId22" Type="http://schemas.openxmlformats.org/officeDocument/2006/relationships/hyperlink" Target="mailto:hoenisch@ldeo.columbia.edu" TargetMode="External"/><Relationship Id="rId27" Type="http://schemas.openxmlformats.org/officeDocument/2006/relationships/hyperlink" Target="mailto:hoenisch@ldeo.columbia.edu" TargetMode="External"/><Relationship Id="rId30" Type="http://schemas.openxmlformats.org/officeDocument/2006/relationships/hyperlink" Target="mailto:hoenisch@ldeo.columbia.edu" TargetMode="External"/><Relationship Id="rId35" Type="http://schemas.openxmlformats.org/officeDocument/2006/relationships/hyperlink" Target="mailto:hoenisch@ldeo.columbia.edu" TargetMode="External"/><Relationship Id="rId43" Type="http://schemas.openxmlformats.org/officeDocument/2006/relationships/hyperlink" Target="mailto:hoenisch@ldeo.columbia.edu" TargetMode="External"/><Relationship Id="rId48" Type="http://schemas.openxmlformats.org/officeDocument/2006/relationships/hyperlink" Target="mailto:hoenisch@ldeo.columbia.edu" TargetMode="External"/><Relationship Id="rId56" Type="http://schemas.openxmlformats.org/officeDocument/2006/relationships/hyperlink" Target="mailto:hoenisch@ldeo.columbia.edu" TargetMode="External"/><Relationship Id="rId8" Type="http://schemas.openxmlformats.org/officeDocument/2006/relationships/hyperlink" Target="mailto:hoenisch@ldeo.columbia.edu" TargetMode="External"/><Relationship Id="rId51" Type="http://schemas.openxmlformats.org/officeDocument/2006/relationships/hyperlink" Target="mailto:hoenisch@ldeo.columbia.edu" TargetMode="External"/><Relationship Id="rId3" Type="http://schemas.openxmlformats.org/officeDocument/2006/relationships/hyperlink" Target="mailto:hoenisch@ldeo.columbia.edu" TargetMode="External"/><Relationship Id="rId12" Type="http://schemas.openxmlformats.org/officeDocument/2006/relationships/hyperlink" Target="mailto:hoenisch@ldeo.columbia.edu" TargetMode="External"/><Relationship Id="rId17" Type="http://schemas.openxmlformats.org/officeDocument/2006/relationships/hyperlink" Target="mailto:hoenisch@ldeo.columbia.edu" TargetMode="External"/><Relationship Id="rId25" Type="http://schemas.openxmlformats.org/officeDocument/2006/relationships/hyperlink" Target="mailto:hoenisch@ldeo.columbia.edu" TargetMode="External"/><Relationship Id="rId33" Type="http://schemas.openxmlformats.org/officeDocument/2006/relationships/hyperlink" Target="mailto:hoenisch@ldeo.columbia.edu" TargetMode="External"/><Relationship Id="rId38" Type="http://schemas.openxmlformats.org/officeDocument/2006/relationships/hyperlink" Target="mailto:hoenisch@ldeo.columbia.edu" TargetMode="External"/><Relationship Id="rId46" Type="http://schemas.openxmlformats.org/officeDocument/2006/relationships/hyperlink" Target="mailto:hoenisch@ldeo.columbia.edu" TargetMode="External"/><Relationship Id="rId20" Type="http://schemas.openxmlformats.org/officeDocument/2006/relationships/hyperlink" Target="mailto:hoenisch@ldeo.columbia.edu" TargetMode="External"/><Relationship Id="rId41" Type="http://schemas.openxmlformats.org/officeDocument/2006/relationships/hyperlink" Target="mailto:hoenisch@ldeo.columbia.edu" TargetMode="External"/><Relationship Id="rId54" Type="http://schemas.openxmlformats.org/officeDocument/2006/relationships/hyperlink" Target="mailto:hoenisch@ldeo.columbia.edu" TargetMode="External"/><Relationship Id="rId1" Type="http://schemas.openxmlformats.org/officeDocument/2006/relationships/hyperlink" Target="mailto:hoenisch@ldeo.columbia.edu" TargetMode="External"/><Relationship Id="rId6" Type="http://schemas.openxmlformats.org/officeDocument/2006/relationships/hyperlink" Target="mailto:hoenisch@ldeo.columbia.edu" TargetMode="External"/><Relationship Id="rId15" Type="http://schemas.openxmlformats.org/officeDocument/2006/relationships/hyperlink" Target="mailto:hoenisch@ldeo.columbia.edu" TargetMode="External"/><Relationship Id="rId23" Type="http://schemas.openxmlformats.org/officeDocument/2006/relationships/hyperlink" Target="mailto:hoenisch@ldeo.columbia.edu" TargetMode="External"/><Relationship Id="rId28" Type="http://schemas.openxmlformats.org/officeDocument/2006/relationships/hyperlink" Target="mailto:hoenisch@ldeo.columbia.edu" TargetMode="External"/><Relationship Id="rId36" Type="http://schemas.openxmlformats.org/officeDocument/2006/relationships/hyperlink" Target="mailto:hoenisch@ldeo.columbia.edu" TargetMode="External"/><Relationship Id="rId49" Type="http://schemas.openxmlformats.org/officeDocument/2006/relationships/hyperlink" Target="mailto:hoenisch@ldeo.columbia.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I60"/>
  <sheetViews>
    <sheetView tabSelected="1" topLeftCell="AA1" zoomScaleNormal="100" workbookViewId="0">
      <selection activeCell="AK4" sqref="AK4:AK59"/>
    </sheetView>
  </sheetViews>
  <sheetFormatPr baseColWidth="10" defaultColWidth="11" defaultRowHeight="16"/>
  <cols>
    <col min="11" max="11" width="14.1640625" customWidth="1"/>
    <col min="12" max="12" width="25.6640625" customWidth="1"/>
    <col min="13" max="13" width="16" style="1" customWidth="1"/>
    <col min="14" max="14" width="22.33203125" customWidth="1"/>
    <col min="24" max="24" width="23" customWidth="1"/>
    <col min="33" max="33" width="12.6640625" bestFit="1" customWidth="1"/>
    <col min="34" max="34" width="13.33203125" customWidth="1"/>
    <col min="35" max="36" width="14.33203125" customWidth="1"/>
    <col min="38" max="38" width="16.33203125" customWidth="1"/>
    <col min="39" max="39" width="13.5" customWidth="1"/>
    <col min="47" max="47" width="13.5" customWidth="1"/>
    <col min="48" max="48" width="13.83203125" customWidth="1"/>
    <col min="49" max="49" width="14.1640625" customWidth="1"/>
    <col min="50" max="50" width="16.6640625" customWidth="1"/>
    <col min="52" max="52" width="12.83203125" customWidth="1"/>
    <col min="54" max="56" width="16.33203125" customWidth="1"/>
    <col min="57" max="57" width="14.33203125" customWidth="1"/>
    <col min="58" max="58" width="14.5" customWidth="1"/>
    <col min="59" max="59" width="16.5" customWidth="1"/>
    <col min="61" max="61" width="14.5" customWidth="1"/>
    <col min="62" max="62" width="14.1640625" customWidth="1"/>
    <col min="64" max="64" width="14" customWidth="1"/>
    <col min="65" max="65" width="13.83203125" customWidth="1"/>
    <col min="66" max="66" width="13.1640625" customWidth="1"/>
    <col min="69" max="69" width="13.6640625" customWidth="1"/>
    <col min="70" max="70" width="12.83203125" customWidth="1"/>
    <col min="71" max="71" width="14.83203125" customWidth="1"/>
    <col min="72" max="72" width="13.1640625" customWidth="1"/>
    <col min="74" max="74" width="15.1640625" customWidth="1"/>
    <col min="75" max="75" width="15.83203125" customWidth="1"/>
    <col min="76" max="76" width="15.6640625" customWidth="1"/>
    <col min="77" max="77" width="16.6640625" customWidth="1"/>
    <col min="78" max="79" width="14.5" customWidth="1"/>
    <col min="81" max="81" width="15.83203125" customWidth="1"/>
    <col min="82" max="82" width="15.6640625" customWidth="1"/>
    <col min="83" max="84" width="16" customWidth="1"/>
    <col min="85" max="85" width="15.5" customWidth="1"/>
    <col min="86" max="86" width="14" customWidth="1"/>
    <col min="90" max="90" width="15" customWidth="1"/>
    <col min="91" max="91" width="12.6640625" customWidth="1"/>
    <col min="95" max="95" width="12.83203125" customWidth="1"/>
    <col min="102" max="102" width="13.1640625" customWidth="1"/>
    <col min="103" max="103" width="13.83203125" customWidth="1"/>
    <col min="116" max="116" width="14.5" customWidth="1"/>
    <col min="117" max="117" width="13.83203125" customWidth="1"/>
    <col min="118" max="118" width="15" customWidth="1"/>
    <col min="120" max="121" width="15.33203125" customWidth="1"/>
    <col min="123" max="123" width="14.1640625" customWidth="1"/>
    <col min="126" max="126" width="14.33203125" customWidth="1"/>
    <col min="127" max="128" width="13.83203125" customWidth="1"/>
    <col min="129" max="129" width="15.1640625" customWidth="1"/>
    <col min="130" max="130" width="14.6640625" customWidth="1"/>
    <col min="131" max="131" width="15" customWidth="1"/>
    <col min="132" max="132" width="13.33203125" customWidth="1"/>
    <col min="136" max="136" width="14.83203125" customWidth="1"/>
    <col min="137" max="137" width="14.6640625" customWidth="1"/>
    <col min="138" max="138" width="13.83203125" customWidth="1"/>
    <col min="139" max="139" width="15" customWidth="1"/>
    <col min="140" max="140" width="14.33203125" customWidth="1"/>
    <col min="142" max="142" width="15.33203125" customWidth="1"/>
    <col min="143" max="144" width="15" customWidth="1"/>
    <col min="145" max="145" width="14.83203125" customWidth="1"/>
    <col min="146" max="147" width="14.6640625" customWidth="1"/>
    <col min="148" max="148" width="15.1640625" customWidth="1"/>
    <col min="151" max="151" width="14.33203125" customWidth="1"/>
    <col min="152" max="152" width="15" customWidth="1"/>
    <col min="154" max="154" width="15.5" customWidth="1"/>
    <col min="155" max="155" width="15.1640625" customWidth="1"/>
    <col min="156" max="156" width="15.33203125" customWidth="1"/>
    <col min="157" max="158" width="13.83203125" customWidth="1"/>
    <col min="159" max="159" width="14.6640625" customWidth="1"/>
    <col min="160" max="160" width="17" customWidth="1"/>
    <col min="161" max="161" width="13.1640625" customWidth="1"/>
    <col min="162" max="163" width="14" customWidth="1"/>
    <col min="164" max="164" width="13.6640625" customWidth="1"/>
    <col min="167" max="167" width="13.1640625" customWidth="1"/>
    <col min="168" max="169" width="13.83203125" customWidth="1"/>
    <col min="170" max="170" width="16" customWidth="1"/>
    <col min="171" max="172" width="15.5" customWidth="1"/>
    <col min="173" max="173" width="20.5" customWidth="1"/>
  </cols>
  <sheetData>
    <row r="1" spans="1:191" ht="18">
      <c r="A1" s="111" t="s">
        <v>122</v>
      </c>
      <c r="B1" s="112"/>
      <c r="C1" s="112"/>
      <c r="D1" s="112"/>
      <c r="E1" s="112"/>
      <c r="F1" s="112"/>
      <c r="G1" s="112"/>
      <c r="H1" s="112"/>
      <c r="I1" s="112"/>
      <c r="J1" s="113"/>
      <c r="K1" s="2" t="s">
        <v>1</v>
      </c>
      <c r="L1" s="3"/>
      <c r="M1" s="4"/>
      <c r="N1" s="5"/>
      <c r="O1" s="6" t="s">
        <v>2</v>
      </c>
      <c r="P1" s="7"/>
      <c r="Q1" s="7"/>
      <c r="R1" s="7"/>
      <c r="S1" s="7"/>
      <c r="T1" s="7"/>
      <c r="U1" s="8"/>
      <c r="V1" s="9"/>
      <c r="W1" s="8"/>
      <c r="X1" s="7"/>
      <c r="Y1" s="7"/>
      <c r="Z1" s="7"/>
      <c r="AA1" s="7"/>
      <c r="AB1" s="7"/>
      <c r="AC1" s="7"/>
      <c r="AD1" s="7"/>
      <c r="AE1" s="7"/>
      <c r="AF1" s="7"/>
      <c r="AG1" s="10" t="s">
        <v>3</v>
      </c>
      <c r="AH1" s="11"/>
      <c r="AI1" s="12"/>
      <c r="AJ1" s="12"/>
      <c r="AK1" s="13"/>
      <c r="AL1" s="13"/>
      <c r="AM1" s="13"/>
      <c r="AN1" s="14"/>
      <c r="AO1" s="13"/>
      <c r="AP1" s="13"/>
      <c r="AQ1" s="13"/>
      <c r="AR1" s="13"/>
      <c r="AS1" s="13"/>
      <c r="AT1" s="13"/>
      <c r="AU1" s="15" t="s">
        <v>4</v>
      </c>
      <c r="AV1" s="16"/>
      <c r="AW1" s="16"/>
      <c r="AX1" s="16"/>
      <c r="AY1" s="16"/>
      <c r="AZ1" s="16"/>
      <c r="BA1" s="16"/>
      <c r="BB1" s="17"/>
      <c r="BC1" s="18"/>
      <c r="BD1" s="18"/>
      <c r="BE1" s="18"/>
      <c r="BF1" s="19"/>
      <c r="BG1" s="20"/>
      <c r="BH1" s="21" t="s">
        <v>5</v>
      </c>
      <c r="BI1" s="22"/>
      <c r="BJ1" s="22"/>
      <c r="BK1" s="22"/>
      <c r="BL1" s="22"/>
      <c r="BM1" s="22"/>
      <c r="BN1" s="22"/>
      <c r="BO1" s="23"/>
      <c r="BP1" s="24" t="s">
        <v>6</v>
      </c>
      <c r="BQ1" s="24"/>
      <c r="BR1" s="25"/>
      <c r="BS1" s="25"/>
      <c r="BT1" s="25"/>
      <c r="BU1" s="26" t="s">
        <v>7</v>
      </c>
      <c r="BV1" s="27"/>
      <c r="BW1" s="27"/>
      <c r="BX1" s="26"/>
      <c r="BY1" s="29"/>
      <c r="BZ1" s="29"/>
      <c r="CA1" s="30"/>
      <c r="CB1" s="29" t="s">
        <v>8</v>
      </c>
      <c r="CC1" s="31"/>
      <c r="CD1" s="29"/>
      <c r="CE1" s="29"/>
      <c r="CF1" s="29"/>
      <c r="CG1" s="29"/>
      <c r="CH1" s="29"/>
      <c r="CI1" s="29"/>
      <c r="CJ1" s="29"/>
      <c r="CK1" s="29"/>
      <c r="CL1" s="29"/>
      <c r="CM1" s="29"/>
      <c r="CN1" s="26" t="s">
        <v>9</v>
      </c>
      <c r="CO1" s="29"/>
      <c r="CP1" s="29"/>
      <c r="CQ1" s="29"/>
      <c r="CR1" s="29"/>
      <c r="CS1" s="29"/>
      <c r="CT1" s="30"/>
      <c r="CU1" s="27" t="s">
        <v>10</v>
      </c>
      <c r="CV1" s="27"/>
      <c r="CW1" s="27"/>
      <c r="CX1" s="27"/>
      <c r="CY1" s="27"/>
      <c r="CZ1" s="27"/>
      <c r="DA1" s="27"/>
      <c r="DB1" s="27"/>
      <c r="DC1" s="27"/>
      <c r="DD1" s="27"/>
      <c r="DE1" s="27"/>
      <c r="DF1" s="27"/>
      <c r="DG1" s="27"/>
      <c r="DH1" s="27"/>
      <c r="DI1" s="27"/>
      <c r="DJ1" s="27"/>
      <c r="DK1" s="27"/>
      <c r="DL1" s="27"/>
      <c r="DM1" s="27"/>
      <c r="DN1" s="27"/>
      <c r="DO1" s="32"/>
      <c r="DP1" s="29"/>
      <c r="DQ1" s="29"/>
      <c r="DR1" s="30"/>
      <c r="DS1" s="27"/>
      <c r="DT1" s="27"/>
      <c r="DU1" s="33" t="s">
        <v>11</v>
      </c>
      <c r="DV1" s="27"/>
      <c r="DW1" s="27"/>
      <c r="DX1" s="27"/>
      <c r="DY1" s="27"/>
      <c r="DZ1" s="28"/>
      <c r="EA1" s="33" t="s">
        <v>12</v>
      </c>
      <c r="EB1" s="27"/>
      <c r="EC1" s="27"/>
      <c r="ED1" s="27"/>
      <c r="EE1" s="27"/>
      <c r="EF1" s="34"/>
      <c r="EG1" s="63"/>
      <c r="EH1" s="35" t="s">
        <v>13</v>
      </c>
      <c r="EI1" s="35"/>
      <c r="EJ1" s="35"/>
      <c r="EK1" s="35"/>
      <c r="EL1" s="35"/>
      <c r="EM1" s="35"/>
      <c r="EN1" s="35"/>
      <c r="EO1" s="35"/>
      <c r="EP1" s="35"/>
      <c r="EQ1" s="35"/>
      <c r="ER1" s="35"/>
      <c r="ES1" s="36" t="s">
        <v>14</v>
      </c>
      <c r="ET1" s="37"/>
      <c r="EU1" s="37"/>
      <c r="EV1" s="37"/>
      <c r="EW1" s="38"/>
      <c r="EX1" s="38"/>
      <c r="EY1" s="38"/>
      <c r="EZ1" s="38"/>
      <c r="FA1" s="37"/>
      <c r="FB1" s="37"/>
      <c r="FC1" s="37"/>
      <c r="FD1" s="37"/>
      <c r="FE1" s="36"/>
      <c r="FF1" s="37"/>
      <c r="FG1" s="37"/>
      <c r="FH1" s="37"/>
      <c r="FI1" s="37"/>
      <c r="FJ1" s="37"/>
      <c r="FK1" s="7"/>
      <c r="FL1" s="7"/>
      <c r="FM1" s="7"/>
      <c r="FN1" s="7"/>
      <c r="FO1" s="7"/>
      <c r="FP1" s="7"/>
      <c r="FQ1" s="39"/>
    </row>
    <row r="2" spans="1:191" ht="20">
      <c r="A2" s="114"/>
      <c r="B2" s="41"/>
      <c r="C2" s="41"/>
      <c r="D2" s="41"/>
      <c r="E2" s="41"/>
      <c r="F2" s="41"/>
      <c r="G2" s="41"/>
      <c r="H2" s="41"/>
      <c r="I2" s="41"/>
      <c r="J2" s="43"/>
      <c r="K2" s="40"/>
      <c r="L2" s="41"/>
      <c r="M2" s="42"/>
      <c r="N2" s="43"/>
      <c r="O2" s="44"/>
      <c r="P2" s="44"/>
      <c r="Q2" s="44"/>
      <c r="R2" s="44"/>
      <c r="S2" s="44"/>
      <c r="T2" s="44"/>
      <c r="U2" s="45"/>
      <c r="V2" s="46"/>
      <c r="W2" s="45"/>
      <c r="X2" s="44"/>
      <c r="Y2" s="44"/>
      <c r="Z2" s="44"/>
      <c r="AA2" s="44"/>
      <c r="AB2" s="44"/>
      <c r="AC2" s="44"/>
      <c r="AD2" s="44"/>
      <c r="AE2" s="44"/>
      <c r="AF2" s="44"/>
      <c r="AG2" s="47"/>
      <c r="AH2" s="11"/>
      <c r="AI2" s="12"/>
      <c r="AJ2" s="12"/>
      <c r="AK2" s="13"/>
      <c r="AL2" s="13"/>
      <c r="AM2" s="13"/>
      <c r="AN2" s="14" t="s">
        <v>15</v>
      </c>
      <c r="AO2" s="13"/>
      <c r="AP2" s="13"/>
      <c r="AQ2" s="13"/>
      <c r="AR2" s="13"/>
      <c r="AS2" s="13"/>
      <c r="AT2" s="13"/>
      <c r="AU2" s="17"/>
      <c r="AV2" s="18"/>
      <c r="AW2" s="16"/>
      <c r="AX2" s="16"/>
      <c r="AY2" s="16"/>
      <c r="AZ2" s="16"/>
      <c r="BA2" s="18"/>
      <c r="BB2" s="48" t="s">
        <v>16</v>
      </c>
      <c r="BC2" s="126"/>
      <c r="BD2" s="126"/>
      <c r="BE2" s="18"/>
      <c r="BF2" s="19"/>
      <c r="BG2" s="20"/>
      <c r="BH2" s="49" t="s">
        <v>17</v>
      </c>
      <c r="BI2" s="50"/>
      <c r="BJ2" s="50"/>
      <c r="BK2" s="51" t="s">
        <v>18</v>
      </c>
      <c r="BL2" s="52"/>
      <c r="BM2" s="53"/>
      <c r="BN2" s="53"/>
      <c r="BO2" s="54"/>
      <c r="BP2" s="55"/>
      <c r="BQ2" s="55"/>
      <c r="BR2" s="22"/>
      <c r="BS2" s="22"/>
      <c r="BT2" s="22"/>
      <c r="BU2" s="56" t="s">
        <v>19</v>
      </c>
      <c r="BV2" s="57"/>
      <c r="BW2" s="57"/>
      <c r="BX2" s="26" t="s">
        <v>20</v>
      </c>
      <c r="BY2" s="29"/>
      <c r="BZ2" s="29"/>
      <c r="CA2" s="30"/>
      <c r="CB2" s="121" t="s">
        <v>21</v>
      </c>
      <c r="CC2" s="59"/>
      <c r="CD2" s="58"/>
      <c r="CE2" s="58"/>
      <c r="CF2" s="58"/>
      <c r="CG2" s="58"/>
      <c r="CH2" s="58"/>
      <c r="CI2" s="58"/>
      <c r="CJ2" s="58"/>
      <c r="CK2" s="58"/>
      <c r="CL2" s="58"/>
      <c r="CM2" s="58"/>
      <c r="CN2" s="26" t="s">
        <v>22</v>
      </c>
      <c r="CO2" s="31"/>
      <c r="CP2" s="29"/>
      <c r="CQ2" s="29"/>
      <c r="CR2" s="29"/>
      <c r="CS2" s="29"/>
      <c r="CT2" s="30"/>
      <c r="CU2" s="57" t="s">
        <v>23</v>
      </c>
      <c r="CV2" s="57"/>
      <c r="CW2" s="57"/>
      <c r="CX2" s="57"/>
      <c r="CY2" s="60" t="s">
        <v>24</v>
      </c>
      <c r="CZ2" s="61"/>
      <c r="DA2" s="61"/>
      <c r="DB2" s="62"/>
      <c r="DC2" s="60" t="s">
        <v>25</v>
      </c>
      <c r="DD2" s="34"/>
      <c r="DE2" s="34"/>
      <c r="DF2" s="63"/>
      <c r="DG2" s="64" t="s">
        <v>26</v>
      </c>
      <c r="DH2" s="34"/>
      <c r="DI2" s="34"/>
      <c r="DJ2" s="63"/>
      <c r="DK2" s="65" t="s">
        <v>27</v>
      </c>
      <c r="DL2" s="66"/>
      <c r="DM2" s="57"/>
      <c r="DN2" s="57"/>
      <c r="DO2" s="67" t="s">
        <v>28</v>
      </c>
      <c r="DP2" s="58"/>
      <c r="DQ2" s="58"/>
      <c r="DR2" s="68"/>
      <c r="DS2" s="57" t="s">
        <v>29</v>
      </c>
      <c r="DT2" s="57"/>
      <c r="DU2" s="69" t="s">
        <v>30</v>
      </c>
      <c r="DV2" s="70"/>
      <c r="DW2" s="70"/>
      <c r="DX2" s="70"/>
      <c r="DY2" s="57"/>
      <c r="DZ2" s="57"/>
      <c r="EA2" s="71"/>
      <c r="EB2" s="57"/>
      <c r="EC2" s="57"/>
      <c r="ED2" s="57"/>
      <c r="EE2" s="34"/>
      <c r="EF2" s="56" t="s">
        <v>31</v>
      </c>
      <c r="EG2" s="28"/>
      <c r="EH2" s="35"/>
      <c r="EI2" s="35"/>
      <c r="EJ2" s="35"/>
      <c r="EK2" s="72"/>
      <c r="EL2" s="72"/>
      <c r="EM2" s="72"/>
      <c r="EN2" s="72"/>
      <c r="EO2" s="73"/>
      <c r="EP2" s="73"/>
      <c r="EQ2" s="73"/>
      <c r="ER2" s="73"/>
      <c r="ES2" s="74"/>
      <c r="ET2" s="44"/>
      <c r="EU2" s="44"/>
      <c r="EV2" s="44"/>
      <c r="EW2" s="44"/>
      <c r="EX2" s="44"/>
      <c r="EY2" s="44"/>
      <c r="EZ2" s="44"/>
      <c r="FA2" s="44"/>
      <c r="FB2" s="44"/>
      <c r="FC2" s="44"/>
      <c r="FD2" s="44"/>
      <c r="FE2" s="6"/>
      <c r="FF2" s="7"/>
      <c r="FG2" s="7"/>
      <c r="FH2" s="7"/>
      <c r="FI2" s="7"/>
      <c r="FJ2" s="7"/>
      <c r="FK2" s="7"/>
      <c r="FL2" s="7"/>
      <c r="FM2" s="7"/>
      <c r="FN2" s="7"/>
      <c r="FO2" s="7"/>
      <c r="FP2" s="44"/>
      <c r="FQ2" s="75"/>
    </row>
    <row r="3" spans="1:191" ht="238">
      <c r="A3" s="115" t="s">
        <v>123</v>
      </c>
      <c r="B3" s="116" t="s">
        <v>124</v>
      </c>
      <c r="C3" s="116" t="s">
        <v>125</v>
      </c>
      <c r="D3" s="3" t="s">
        <v>126</v>
      </c>
      <c r="E3" s="3" t="s">
        <v>127</v>
      </c>
      <c r="F3" s="117" t="s">
        <v>128</v>
      </c>
      <c r="G3" s="117" t="s">
        <v>129</v>
      </c>
      <c r="H3" s="198" t="s">
        <v>545</v>
      </c>
      <c r="I3" s="199" t="s">
        <v>546</v>
      </c>
      <c r="J3" s="200" t="s">
        <v>547</v>
      </c>
      <c r="K3" s="76" t="s">
        <v>32</v>
      </c>
      <c r="L3" s="77" t="s">
        <v>33</v>
      </c>
      <c r="M3" s="77" t="s">
        <v>34</v>
      </c>
      <c r="N3" s="78" t="s">
        <v>35</v>
      </c>
      <c r="O3" s="79" t="s">
        <v>36</v>
      </c>
      <c r="P3" s="79" t="s">
        <v>37</v>
      </c>
      <c r="Q3" s="79" t="s">
        <v>38</v>
      </c>
      <c r="R3" s="79" t="s">
        <v>39</v>
      </c>
      <c r="S3" s="79" t="s">
        <v>40</v>
      </c>
      <c r="T3" s="79" t="s">
        <v>41</v>
      </c>
      <c r="U3" s="79" t="s">
        <v>42</v>
      </c>
      <c r="V3" s="80" t="s">
        <v>43</v>
      </c>
      <c r="W3" s="79" t="s">
        <v>44</v>
      </c>
      <c r="X3" s="79" t="s">
        <v>45</v>
      </c>
      <c r="Y3" s="79" t="s">
        <v>46</v>
      </c>
      <c r="Z3" s="79" t="s">
        <v>47</v>
      </c>
      <c r="AA3" s="79" t="s">
        <v>48</v>
      </c>
      <c r="AB3" s="79" t="s">
        <v>49</v>
      </c>
      <c r="AC3" s="79" t="s">
        <v>50</v>
      </c>
      <c r="AD3" s="79" t="s">
        <v>51</v>
      </c>
      <c r="AE3" s="79" t="s">
        <v>52</v>
      </c>
      <c r="AF3" s="79" t="s">
        <v>53</v>
      </c>
      <c r="AG3" s="81" t="s">
        <v>134</v>
      </c>
      <c r="AH3" s="82" t="s">
        <v>54</v>
      </c>
      <c r="AI3" s="119" t="s">
        <v>135</v>
      </c>
      <c r="AJ3" s="119" t="s">
        <v>136</v>
      </c>
      <c r="AK3" s="83" t="s">
        <v>55</v>
      </c>
      <c r="AL3" s="83" t="s">
        <v>56</v>
      </c>
      <c r="AM3" s="84" t="s">
        <v>57</v>
      </c>
      <c r="AN3" s="81" t="s">
        <v>134</v>
      </c>
      <c r="AO3" s="82" t="s">
        <v>54</v>
      </c>
      <c r="AP3" s="119" t="s">
        <v>135</v>
      </c>
      <c r="AQ3" s="119" t="s">
        <v>136</v>
      </c>
      <c r="AR3" s="83" t="s">
        <v>55</v>
      </c>
      <c r="AS3" s="83" t="s">
        <v>56</v>
      </c>
      <c r="AT3" s="83" t="s">
        <v>57</v>
      </c>
      <c r="AU3" s="85" t="s">
        <v>58</v>
      </c>
      <c r="AV3" s="86" t="s">
        <v>59</v>
      </c>
      <c r="AW3" s="86" t="s">
        <v>60</v>
      </c>
      <c r="AX3" s="86" t="s">
        <v>61</v>
      </c>
      <c r="AY3" s="86" t="s">
        <v>62</v>
      </c>
      <c r="AZ3" s="86" t="s">
        <v>63</v>
      </c>
      <c r="BA3" s="86" t="s">
        <v>64</v>
      </c>
      <c r="BB3" s="118" t="s">
        <v>130</v>
      </c>
      <c r="BC3" s="127" t="s">
        <v>508</v>
      </c>
      <c r="BD3" s="127" t="s">
        <v>509</v>
      </c>
      <c r="BE3" s="87" t="s">
        <v>65</v>
      </c>
      <c r="BF3" s="88" t="s">
        <v>66</v>
      </c>
      <c r="BG3" s="88" t="s">
        <v>67</v>
      </c>
      <c r="BH3" s="89" t="s">
        <v>68</v>
      </c>
      <c r="BI3" s="90" t="s">
        <v>69</v>
      </c>
      <c r="BJ3" s="91" t="s">
        <v>70</v>
      </c>
      <c r="BK3" s="92" t="s">
        <v>71</v>
      </c>
      <c r="BL3" s="93" t="s">
        <v>69</v>
      </c>
      <c r="BM3" s="94" t="s">
        <v>70</v>
      </c>
      <c r="BN3" s="53" t="s">
        <v>72</v>
      </c>
      <c r="BO3" s="54" t="s">
        <v>510</v>
      </c>
      <c r="BP3" s="94" t="s">
        <v>73</v>
      </c>
      <c r="BQ3" s="90" t="s">
        <v>69</v>
      </c>
      <c r="BR3" s="91" t="s">
        <v>70</v>
      </c>
      <c r="BS3" s="53" t="s">
        <v>544</v>
      </c>
      <c r="BT3" s="53" t="s">
        <v>74</v>
      </c>
      <c r="BU3" s="95" t="s">
        <v>75</v>
      </c>
      <c r="BV3" s="96" t="s">
        <v>54</v>
      </c>
      <c r="BW3" s="155" t="s">
        <v>142</v>
      </c>
      <c r="BX3" s="97" t="s">
        <v>76</v>
      </c>
      <c r="BY3" s="96" t="s">
        <v>54</v>
      </c>
      <c r="BZ3" s="120" t="s">
        <v>137</v>
      </c>
      <c r="CA3" s="122" t="s">
        <v>138</v>
      </c>
      <c r="CB3" s="98" t="s">
        <v>131</v>
      </c>
      <c r="CC3" s="97" t="s">
        <v>77</v>
      </c>
      <c r="CD3" s="96" t="s">
        <v>54</v>
      </c>
      <c r="CE3" s="120" t="s">
        <v>139</v>
      </c>
      <c r="CF3" s="122" t="s">
        <v>140</v>
      </c>
      <c r="CG3" s="98" t="s">
        <v>78</v>
      </c>
      <c r="CH3" s="98" t="s">
        <v>79</v>
      </c>
      <c r="CI3" s="98" t="s">
        <v>538</v>
      </c>
      <c r="CJ3" s="98" t="s">
        <v>539</v>
      </c>
      <c r="CK3" s="98" t="s">
        <v>80</v>
      </c>
      <c r="CL3" s="98" t="s">
        <v>81</v>
      </c>
      <c r="CM3" s="98" t="s">
        <v>82</v>
      </c>
      <c r="CN3" s="99" t="s">
        <v>132</v>
      </c>
      <c r="CO3" s="97" t="s">
        <v>83</v>
      </c>
      <c r="CP3" s="96" t="s">
        <v>54</v>
      </c>
      <c r="CQ3" s="96" t="s">
        <v>147</v>
      </c>
      <c r="CR3" s="98" t="s">
        <v>84</v>
      </c>
      <c r="CS3" s="98" t="s">
        <v>79</v>
      </c>
      <c r="CT3" s="98" t="s">
        <v>85</v>
      </c>
      <c r="CU3" s="95" t="s">
        <v>86</v>
      </c>
      <c r="CV3" s="96" t="s">
        <v>54</v>
      </c>
      <c r="CW3" s="96" t="s">
        <v>147</v>
      </c>
      <c r="CX3" s="100" t="s">
        <v>87</v>
      </c>
      <c r="CY3" s="97" t="s">
        <v>511</v>
      </c>
      <c r="CZ3" s="96" t="s">
        <v>54</v>
      </c>
      <c r="DA3" s="96" t="s">
        <v>147</v>
      </c>
      <c r="DB3" s="100" t="s">
        <v>88</v>
      </c>
      <c r="DC3" s="97" t="s">
        <v>512</v>
      </c>
      <c r="DD3" s="96" t="s">
        <v>54</v>
      </c>
      <c r="DE3" s="96" t="s">
        <v>147</v>
      </c>
      <c r="DF3" s="100" t="s">
        <v>89</v>
      </c>
      <c r="DG3" s="97" t="s">
        <v>513</v>
      </c>
      <c r="DH3" s="96" t="s">
        <v>54</v>
      </c>
      <c r="DI3" s="96" t="s">
        <v>147</v>
      </c>
      <c r="DJ3" s="100" t="s">
        <v>90</v>
      </c>
      <c r="DK3" s="97" t="s">
        <v>141</v>
      </c>
      <c r="DL3" s="96" t="s">
        <v>54</v>
      </c>
      <c r="DM3" s="96" t="s">
        <v>147</v>
      </c>
      <c r="DN3" s="101" t="s">
        <v>91</v>
      </c>
      <c r="DO3" s="95" t="s">
        <v>92</v>
      </c>
      <c r="DP3" s="96" t="s">
        <v>54</v>
      </c>
      <c r="DQ3" s="96" t="s">
        <v>147</v>
      </c>
      <c r="DR3" s="102" t="s">
        <v>93</v>
      </c>
      <c r="DS3" s="101" t="s">
        <v>94</v>
      </c>
      <c r="DT3" s="101" t="s">
        <v>95</v>
      </c>
      <c r="DU3" s="95" t="s">
        <v>96</v>
      </c>
      <c r="DV3" s="96" t="s">
        <v>54</v>
      </c>
      <c r="DW3" s="96" t="s">
        <v>147</v>
      </c>
      <c r="DX3" s="96" t="s">
        <v>506</v>
      </c>
      <c r="DY3" s="101" t="s">
        <v>97</v>
      </c>
      <c r="DZ3" s="100" t="s">
        <v>98</v>
      </c>
      <c r="EA3" s="98" t="s">
        <v>99</v>
      </c>
      <c r="EB3" s="101" t="s">
        <v>100</v>
      </c>
      <c r="EC3" s="101" t="s">
        <v>101</v>
      </c>
      <c r="ED3" s="101" t="s">
        <v>102</v>
      </c>
      <c r="EE3" s="103" t="s">
        <v>103</v>
      </c>
      <c r="EF3" s="104" t="s">
        <v>104</v>
      </c>
      <c r="EG3" s="101" t="s">
        <v>105</v>
      </c>
      <c r="EH3" s="195" t="s">
        <v>106</v>
      </c>
      <c r="EI3" s="196" t="s">
        <v>107</v>
      </c>
      <c r="EJ3" s="196" t="s">
        <v>108</v>
      </c>
      <c r="EK3" s="105" t="s">
        <v>133</v>
      </c>
      <c r="EL3" s="106" t="s">
        <v>54</v>
      </c>
      <c r="EM3" s="123" t="s">
        <v>536</v>
      </c>
      <c r="EN3" s="124" t="s">
        <v>537</v>
      </c>
      <c r="EO3" s="105" t="s">
        <v>109</v>
      </c>
      <c r="EP3" s="106" t="s">
        <v>54</v>
      </c>
      <c r="EQ3" s="123" t="s">
        <v>143</v>
      </c>
      <c r="ER3" s="124" t="s">
        <v>144</v>
      </c>
      <c r="ES3" s="107" t="s">
        <v>110</v>
      </c>
      <c r="ET3" s="79" t="s">
        <v>514</v>
      </c>
      <c r="EU3" s="125" t="s">
        <v>143</v>
      </c>
      <c r="EV3" s="125" t="s">
        <v>144</v>
      </c>
      <c r="EW3" s="79" t="s">
        <v>111</v>
      </c>
      <c r="EX3" s="79" t="s">
        <v>112</v>
      </c>
      <c r="EY3" s="79" t="s">
        <v>113</v>
      </c>
      <c r="EZ3" s="79" t="s">
        <v>114</v>
      </c>
      <c r="FA3" s="125" t="s">
        <v>145</v>
      </c>
      <c r="FB3" s="125" t="s">
        <v>146</v>
      </c>
      <c r="FC3" s="79" t="s">
        <v>115</v>
      </c>
      <c r="FD3" s="79" t="s">
        <v>116</v>
      </c>
      <c r="FE3" s="107" t="s">
        <v>117</v>
      </c>
      <c r="FF3" s="153" t="s">
        <v>499</v>
      </c>
      <c r="FG3" s="153" t="s">
        <v>500</v>
      </c>
      <c r="FH3" s="79" t="s">
        <v>118</v>
      </c>
      <c r="FI3" s="153" t="s">
        <v>501</v>
      </c>
      <c r="FJ3" s="153" t="s">
        <v>502</v>
      </c>
      <c r="FK3" s="108" t="s">
        <v>119</v>
      </c>
      <c r="FL3" s="108" t="s">
        <v>503</v>
      </c>
      <c r="FM3" s="108" t="s">
        <v>504</v>
      </c>
      <c r="FN3" s="108" t="s">
        <v>120</v>
      </c>
      <c r="FO3" s="154" t="s">
        <v>505</v>
      </c>
      <c r="FP3" s="197" t="s">
        <v>542</v>
      </c>
      <c r="FQ3" s="109" t="s">
        <v>121</v>
      </c>
      <c r="FR3" s="110"/>
      <c r="FS3" s="110"/>
      <c r="FT3" s="110"/>
      <c r="FU3" s="110"/>
      <c r="FV3" s="110"/>
      <c r="FW3" s="110"/>
      <c r="FX3" s="110"/>
      <c r="FY3" s="110"/>
      <c r="FZ3" s="110"/>
      <c r="GA3" s="110"/>
      <c r="GB3" s="110"/>
      <c r="GC3" s="110"/>
      <c r="GD3" s="110"/>
      <c r="GE3" s="110"/>
      <c r="GF3" s="110"/>
      <c r="GG3" s="110"/>
      <c r="GH3" s="110"/>
      <c r="GI3" s="110"/>
    </row>
    <row r="4" spans="1:191" ht="18">
      <c r="A4" s="131" t="s">
        <v>207</v>
      </c>
      <c r="B4" t="s">
        <v>208</v>
      </c>
      <c r="C4">
        <v>2009</v>
      </c>
      <c r="D4" s="147" t="s">
        <v>497</v>
      </c>
      <c r="E4" s="133">
        <f>AG4</f>
        <v>3.6334897690000001</v>
      </c>
      <c r="F4" s="133" t="s">
        <v>211</v>
      </c>
      <c r="G4" s="133" t="s">
        <v>211</v>
      </c>
      <c r="H4" s="133">
        <f>EZ4</f>
        <v>283.39045912565342</v>
      </c>
      <c r="I4" s="133">
        <f t="shared" ref="I4:J4" si="0">FA4</f>
        <v>22.955346473116297</v>
      </c>
      <c r="J4" s="133">
        <f t="shared" si="0"/>
        <v>22.955346473116297</v>
      </c>
      <c r="K4" s="128" t="s">
        <v>148</v>
      </c>
      <c r="L4" s="129" t="s">
        <v>149</v>
      </c>
      <c r="M4" s="160" t="s">
        <v>496</v>
      </c>
      <c r="N4" s="146" t="s">
        <v>519</v>
      </c>
      <c r="O4" s="130" t="s">
        <v>150</v>
      </c>
      <c r="P4" s="130" t="s">
        <v>151</v>
      </c>
      <c r="Q4" s="130">
        <v>1</v>
      </c>
      <c r="R4" s="130">
        <v>1</v>
      </c>
      <c r="S4" s="130">
        <v>2</v>
      </c>
      <c r="T4" s="130">
        <v>4</v>
      </c>
      <c r="U4" s="130" t="s">
        <v>152</v>
      </c>
      <c r="V4" s="130" t="s">
        <v>211</v>
      </c>
      <c r="W4" s="130" t="s">
        <v>211</v>
      </c>
      <c r="X4" s="130" t="s">
        <v>209</v>
      </c>
      <c r="Y4" s="130">
        <v>4.7699999999999996</v>
      </c>
      <c r="Z4" s="130">
        <v>-20.93</v>
      </c>
      <c r="AA4" s="130" t="s">
        <v>211</v>
      </c>
      <c r="AB4" s="130" t="s">
        <v>211</v>
      </c>
      <c r="AC4" s="130">
        <v>-2693.5</v>
      </c>
      <c r="AD4" s="130" t="s">
        <v>211</v>
      </c>
      <c r="AE4" s="130" t="s">
        <v>211</v>
      </c>
      <c r="AF4" s="132" t="s">
        <v>210</v>
      </c>
      <c r="AG4" s="133">
        <v>3.6334897690000001</v>
      </c>
      <c r="AH4" s="134" t="s">
        <v>211</v>
      </c>
      <c r="AI4" s="130" t="s">
        <v>211</v>
      </c>
      <c r="AJ4" s="130" t="s">
        <v>211</v>
      </c>
      <c r="AK4" s="130" t="s">
        <v>211</v>
      </c>
      <c r="AL4" s="132" t="s">
        <v>517</v>
      </c>
      <c r="AM4" s="132" t="s">
        <v>518</v>
      </c>
      <c r="AN4" s="130" t="s">
        <v>211</v>
      </c>
      <c r="AO4" s="130" t="s">
        <v>211</v>
      </c>
      <c r="AP4" s="130" t="s">
        <v>211</v>
      </c>
      <c r="AQ4" s="130" t="s">
        <v>211</v>
      </c>
      <c r="AR4" s="130" t="s">
        <v>211</v>
      </c>
      <c r="AS4" s="130" t="s">
        <v>211</v>
      </c>
      <c r="AT4" s="130" t="s">
        <v>211</v>
      </c>
      <c r="AU4" s="132" t="s">
        <v>212</v>
      </c>
      <c r="AV4" s="134" t="s">
        <v>213</v>
      </c>
      <c r="AW4" s="1">
        <v>50</v>
      </c>
      <c r="AX4" s="1" t="s">
        <v>214</v>
      </c>
      <c r="AY4" s="132" t="s">
        <v>215</v>
      </c>
      <c r="AZ4" s="130" t="s">
        <v>153</v>
      </c>
      <c r="BA4" s="132" t="s">
        <v>216</v>
      </c>
      <c r="BB4" s="130" t="s">
        <v>221</v>
      </c>
      <c r="BC4">
        <v>3</v>
      </c>
      <c r="BD4" s="136">
        <v>2.9059326290271355E-2</v>
      </c>
      <c r="BE4" s="135">
        <v>20.9</v>
      </c>
      <c r="BF4" s="132" t="s">
        <v>222</v>
      </c>
      <c r="BG4" s="135">
        <v>0.33</v>
      </c>
      <c r="BH4" s="130" t="s">
        <v>211</v>
      </c>
      <c r="BI4" s="130" t="s">
        <v>211</v>
      </c>
      <c r="BJ4" s="134" t="s">
        <v>211</v>
      </c>
      <c r="BK4" s="137" t="s">
        <v>278</v>
      </c>
      <c r="BL4" s="130" t="s">
        <v>211</v>
      </c>
      <c r="BM4" s="130" t="s">
        <v>211</v>
      </c>
      <c r="BN4" s="132" t="s">
        <v>215</v>
      </c>
      <c r="BO4" s="132" t="s">
        <v>279</v>
      </c>
      <c r="BP4" t="s">
        <v>211</v>
      </c>
      <c r="BQ4" t="s">
        <v>211</v>
      </c>
      <c r="BR4" t="s">
        <v>211</v>
      </c>
      <c r="BS4" t="s">
        <v>211</v>
      </c>
      <c r="BT4" t="s">
        <v>280</v>
      </c>
      <c r="BU4">
        <v>50</v>
      </c>
      <c r="BV4" t="s">
        <v>211</v>
      </c>
      <c r="BW4" t="s">
        <v>211</v>
      </c>
      <c r="BX4" s="192">
        <f t="shared" ref="BX4:BX35" si="1">LN(CC4/0.38)/0.09+0.61*2.7</f>
        <v>25.797609258336831</v>
      </c>
      <c r="BY4" s="132" t="s">
        <v>281</v>
      </c>
      <c r="BZ4" s="139">
        <f>(LN((CC4*1.03)/0.38)/0.09+0.61*2.7)-BX4</f>
        <v>0.32843113601715501</v>
      </c>
      <c r="CA4" s="139">
        <f>BX4-(LN((CC4*0.97)/0.38)/0.09+0.61*2.7)</f>
        <v>0.33843563871898397</v>
      </c>
      <c r="CB4" s="132" t="s">
        <v>282</v>
      </c>
      <c r="CC4" s="130">
        <v>3.34</v>
      </c>
      <c r="CD4" s="138" t="s">
        <v>302</v>
      </c>
      <c r="CE4" s="140">
        <f>CC4*0.03</f>
        <v>0.1002</v>
      </c>
      <c r="CF4" s="140">
        <f>CC4*0.03</f>
        <v>0.1002</v>
      </c>
      <c r="CG4" s="132" t="s">
        <v>283</v>
      </c>
      <c r="CH4" s="132" t="s">
        <v>284</v>
      </c>
      <c r="CI4" s="132" t="s">
        <v>285</v>
      </c>
      <c r="CJ4" s="132"/>
      <c r="CK4" s="132" t="s">
        <v>211</v>
      </c>
      <c r="CL4" s="132" t="s">
        <v>284</v>
      </c>
      <c r="CM4" s="132" t="s">
        <v>211</v>
      </c>
      <c r="CN4" s="132" t="s">
        <v>211</v>
      </c>
      <c r="CO4" s="132" t="s">
        <v>211</v>
      </c>
      <c r="CP4" s="132" t="s">
        <v>211</v>
      </c>
      <c r="CQ4" s="132" t="s">
        <v>211</v>
      </c>
      <c r="CR4" s="132" t="s">
        <v>211</v>
      </c>
      <c r="CS4" s="132" t="s">
        <v>211</v>
      </c>
      <c r="CT4" s="132" t="s">
        <v>211</v>
      </c>
      <c r="CU4" s="143">
        <v>35.710806315789476</v>
      </c>
      <c r="CV4" s="144" t="s">
        <v>303</v>
      </c>
      <c r="CW4" s="130">
        <v>0.01</v>
      </c>
      <c r="CX4" s="132" t="s">
        <v>304</v>
      </c>
      <c r="CY4" s="130" t="s">
        <v>305</v>
      </c>
      <c r="CZ4" s="130" t="s">
        <v>211</v>
      </c>
      <c r="DA4" s="130" t="s">
        <v>211</v>
      </c>
      <c r="DB4" s="145" t="s">
        <v>306</v>
      </c>
      <c r="DC4" s="130" t="s">
        <v>305</v>
      </c>
      <c r="DD4" s="130" t="s">
        <v>211</v>
      </c>
      <c r="DE4" s="130" t="s">
        <v>211</v>
      </c>
      <c r="DF4" s="145" t="s">
        <v>306</v>
      </c>
      <c r="DG4" s="130" t="s">
        <v>305</v>
      </c>
      <c r="DH4" s="130" t="s">
        <v>211</v>
      </c>
      <c r="DI4" s="130" t="s">
        <v>211</v>
      </c>
      <c r="DJ4" s="145" t="s">
        <v>306</v>
      </c>
      <c r="DK4" s="146">
        <v>416</v>
      </c>
      <c r="DL4" s="130" t="s">
        <v>211</v>
      </c>
      <c r="DM4" s="130" t="s">
        <v>211</v>
      </c>
      <c r="DN4" s="132" t="s">
        <v>307</v>
      </c>
      <c r="DO4" s="130">
        <v>39.5</v>
      </c>
      <c r="DP4" s="130" t="s">
        <v>211</v>
      </c>
      <c r="DQ4" s="130" t="s">
        <v>211</v>
      </c>
      <c r="DR4" s="132" t="s">
        <v>308</v>
      </c>
      <c r="DS4" s="132" t="s">
        <v>309</v>
      </c>
      <c r="DT4" s="147" t="s">
        <v>310</v>
      </c>
      <c r="DU4" s="148">
        <f>1.0206-0.000049205*BX4</f>
        <v>1.0193306286364434</v>
      </c>
      <c r="DV4" s="146" t="s">
        <v>211</v>
      </c>
      <c r="DW4" s="146" t="s">
        <v>211</v>
      </c>
      <c r="DX4" s="147" t="s">
        <v>507</v>
      </c>
      <c r="DY4" s="149" t="s">
        <v>311</v>
      </c>
      <c r="DZ4" s="147" t="s">
        <v>312</v>
      </c>
      <c r="EA4" s="132" t="s">
        <v>313</v>
      </c>
      <c r="EB4" s="132" t="s">
        <v>314</v>
      </c>
      <c r="EC4" s="150" t="s">
        <v>315</v>
      </c>
      <c r="ED4" s="150" t="s">
        <v>315</v>
      </c>
      <c r="EE4" s="147" t="s">
        <v>543</v>
      </c>
      <c r="EF4" s="132" t="s">
        <v>211</v>
      </c>
      <c r="EG4" s="132" t="s">
        <v>211</v>
      </c>
      <c r="EH4" s="132" t="s">
        <v>371</v>
      </c>
      <c r="EI4" s="132" t="s">
        <v>372</v>
      </c>
      <c r="EJ4" s="132" t="s">
        <v>373</v>
      </c>
      <c r="EK4" s="136">
        <v>2366.3259536673686</v>
      </c>
      <c r="EL4" s="132" t="s">
        <v>429</v>
      </c>
      <c r="EM4" s="130">
        <v>54</v>
      </c>
      <c r="EN4" s="130">
        <v>54</v>
      </c>
      <c r="EO4" t="s">
        <v>211</v>
      </c>
      <c r="EP4" t="s">
        <v>211</v>
      </c>
      <c r="EQ4" t="s">
        <v>211</v>
      </c>
      <c r="ER4" t="s">
        <v>211</v>
      </c>
      <c r="ES4" s="151">
        <v>8.1573857708352602</v>
      </c>
      <c r="ET4" s="132" t="s">
        <v>430</v>
      </c>
      <c r="EU4" s="130">
        <v>0.03</v>
      </c>
      <c r="EV4" s="130">
        <v>0.03</v>
      </c>
      <c r="EW4" s="152">
        <v>283.39045912565342</v>
      </c>
      <c r="EX4" s="128">
        <v>0</v>
      </c>
      <c r="EY4" s="132" t="s">
        <v>431</v>
      </c>
      <c r="EZ4" s="152">
        <v>283.39045912565342</v>
      </c>
      <c r="FA4" s="143">
        <v>22.955346473116297</v>
      </c>
      <c r="FB4" s="143">
        <v>22.955346473116297</v>
      </c>
      <c r="FC4" s="132" t="s">
        <v>491</v>
      </c>
      <c r="FD4" s="132" t="s">
        <v>492</v>
      </c>
      <c r="FE4" t="s">
        <v>211</v>
      </c>
      <c r="FF4" t="s">
        <v>211</v>
      </c>
      <c r="FG4" t="s">
        <v>211</v>
      </c>
      <c r="FH4" t="s">
        <v>211</v>
      </c>
      <c r="FI4" t="s">
        <v>211</v>
      </c>
      <c r="FJ4" t="s">
        <v>211</v>
      </c>
      <c r="FK4" t="s">
        <v>211</v>
      </c>
      <c r="FL4" t="s">
        <v>211</v>
      </c>
      <c r="FM4" t="s">
        <v>211</v>
      </c>
      <c r="FN4" t="s">
        <v>211</v>
      </c>
      <c r="FO4" t="s">
        <v>211</v>
      </c>
      <c r="FP4" t="s">
        <v>211</v>
      </c>
      <c r="FQ4" s="147" t="s">
        <v>516</v>
      </c>
    </row>
    <row r="5" spans="1:191" s="156" customFormat="1" ht="18">
      <c r="A5" s="131" t="s">
        <v>207</v>
      </c>
      <c r="B5" s="156" t="s">
        <v>208</v>
      </c>
      <c r="C5" s="156">
        <v>2009</v>
      </c>
      <c r="D5" s="147" t="s">
        <v>497</v>
      </c>
      <c r="E5" s="157">
        <f>AG5</f>
        <v>3.6334897690000001</v>
      </c>
      <c r="F5" s="133" t="s">
        <v>211</v>
      </c>
      <c r="G5" s="133" t="s">
        <v>211</v>
      </c>
      <c r="H5" s="157" t="s">
        <v>211</v>
      </c>
      <c r="I5" s="157" t="s">
        <v>211</v>
      </c>
      <c r="J5" s="157" t="s">
        <v>211</v>
      </c>
      <c r="K5" s="158" t="s">
        <v>148</v>
      </c>
      <c r="L5" s="159" t="s">
        <v>149</v>
      </c>
      <c r="M5" s="160" t="s">
        <v>496</v>
      </c>
      <c r="N5" s="146" t="s">
        <v>519</v>
      </c>
      <c r="O5" s="161" t="s">
        <v>150</v>
      </c>
      <c r="P5" s="161" t="s">
        <v>151</v>
      </c>
      <c r="Q5" s="146">
        <v>1</v>
      </c>
      <c r="R5" s="146">
        <v>1</v>
      </c>
      <c r="S5" s="146">
        <v>2</v>
      </c>
      <c r="T5" s="146">
        <v>4</v>
      </c>
      <c r="U5" s="162" t="s">
        <v>152</v>
      </c>
      <c r="V5" s="146" t="s">
        <v>211</v>
      </c>
      <c r="W5" s="146" t="s">
        <v>211</v>
      </c>
      <c r="X5" s="146" t="s">
        <v>209</v>
      </c>
      <c r="Y5" s="146">
        <v>4.7699999999999996</v>
      </c>
      <c r="Z5" s="146">
        <v>-20.93</v>
      </c>
      <c r="AA5" s="146" t="s">
        <v>211</v>
      </c>
      <c r="AB5" s="146" t="s">
        <v>211</v>
      </c>
      <c r="AC5" s="146">
        <v>-2693.5</v>
      </c>
      <c r="AD5" s="146" t="s">
        <v>211</v>
      </c>
      <c r="AE5" s="146" t="s">
        <v>211</v>
      </c>
      <c r="AF5" s="147" t="s">
        <v>210</v>
      </c>
      <c r="AG5" s="157">
        <v>3.6334897690000001</v>
      </c>
      <c r="AH5" s="134" t="s">
        <v>211</v>
      </c>
      <c r="AI5" s="130" t="s">
        <v>211</v>
      </c>
      <c r="AJ5" s="130" t="s">
        <v>211</v>
      </c>
      <c r="AK5" s="130" t="s">
        <v>211</v>
      </c>
      <c r="AL5" s="132" t="s">
        <v>517</v>
      </c>
      <c r="AM5" s="132" t="s">
        <v>518</v>
      </c>
      <c r="AN5" s="146" t="s">
        <v>211</v>
      </c>
      <c r="AO5" s="146" t="s">
        <v>211</v>
      </c>
      <c r="AP5" s="146" t="s">
        <v>211</v>
      </c>
      <c r="AQ5" s="146" t="s">
        <v>211</v>
      </c>
      <c r="AR5" s="146" t="s">
        <v>211</v>
      </c>
      <c r="AS5" s="146" t="s">
        <v>211</v>
      </c>
      <c r="AT5" s="146" t="s">
        <v>211</v>
      </c>
      <c r="AU5" s="147" t="s">
        <v>212</v>
      </c>
      <c r="AV5" s="161" t="s">
        <v>213</v>
      </c>
      <c r="AW5" s="156">
        <v>30</v>
      </c>
      <c r="AX5" s="164">
        <v>1.77</v>
      </c>
      <c r="AY5" s="147" t="s">
        <v>215</v>
      </c>
      <c r="AZ5" s="146" t="s">
        <v>153</v>
      </c>
      <c r="BA5" s="147" t="s">
        <v>216</v>
      </c>
      <c r="BB5" s="161" t="s">
        <v>223</v>
      </c>
      <c r="BC5" s="156">
        <v>4</v>
      </c>
      <c r="BD5" s="165">
        <v>0.29760152329359202</v>
      </c>
      <c r="BE5" s="166">
        <v>20.84</v>
      </c>
      <c r="BF5" s="147" t="s">
        <v>222</v>
      </c>
      <c r="BG5" s="166">
        <v>0.3</v>
      </c>
      <c r="BH5" s="146" t="s">
        <v>211</v>
      </c>
      <c r="BI5" s="146" t="s">
        <v>211</v>
      </c>
      <c r="BJ5" s="163" t="s">
        <v>211</v>
      </c>
      <c r="BK5" s="167" t="s">
        <v>278</v>
      </c>
      <c r="BL5" s="146" t="s">
        <v>211</v>
      </c>
      <c r="BM5" s="146" t="s">
        <v>211</v>
      </c>
      <c r="BN5" s="147" t="s">
        <v>215</v>
      </c>
      <c r="BO5" s="147" t="s">
        <v>279</v>
      </c>
      <c r="BP5" s="156" t="s">
        <v>211</v>
      </c>
      <c r="BQ5" s="156" t="s">
        <v>211</v>
      </c>
      <c r="BR5" s="156" t="s">
        <v>211</v>
      </c>
      <c r="BS5" s="156" t="s">
        <v>211</v>
      </c>
      <c r="BT5" s="156" t="s">
        <v>280</v>
      </c>
      <c r="BU5" s="156">
        <v>50</v>
      </c>
      <c r="BV5" s="156" t="s">
        <v>211</v>
      </c>
      <c r="BW5" s="156" t="s">
        <v>211</v>
      </c>
      <c r="BX5" s="193">
        <f t="shared" si="1"/>
        <v>25.797609258336831</v>
      </c>
      <c r="BY5" s="147" t="s">
        <v>281</v>
      </c>
      <c r="BZ5" s="168">
        <f>(LN((CC5*1.03)/0.38)/0.09+0.61*2.7)-BX5</f>
        <v>0.32843113601715501</v>
      </c>
      <c r="CA5" s="168">
        <f>BX5-(LN((CC5*0.97)/0.38)/0.09+0.61*2.7)</f>
        <v>0.33843563871898397</v>
      </c>
      <c r="CB5" s="147" t="s">
        <v>282</v>
      </c>
      <c r="CC5" s="146">
        <v>3.34</v>
      </c>
      <c r="CD5" s="169" t="s">
        <v>302</v>
      </c>
      <c r="CE5" s="170">
        <f>CC5*0.03</f>
        <v>0.1002</v>
      </c>
      <c r="CF5" s="140">
        <f t="shared" ref="CF5:CF59" si="2">CC5*0.03</f>
        <v>0.1002</v>
      </c>
      <c r="CG5" s="147" t="s">
        <v>283</v>
      </c>
      <c r="CH5" s="147" t="s">
        <v>284</v>
      </c>
      <c r="CI5" s="147" t="s">
        <v>285</v>
      </c>
      <c r="CJ5" s="147"/>
      <c r="CK5" s="147" t="s">
        <v>211</v>
      </c>
      <c r="CL5" s="147" t="s">
        <v>284</v>
      </c>
      <c r="CM5" s="147" t="s">
        <v>211</v>
      </c>
      <c r="CN5" s="147" t="s">
        <v>211</v>
      </c>
      <c r="CO5" s="147" t="s">
        <v>211</v>
      </c>
      <c r="CP5" s="147" t="s">
        <v>211</v>
      </c>
      <c r="CQ5" s="147" t="s">
        <v>211</v>
      </c>
      <c r="CR5" s="147" t="s">
        <v>211</v>
      </c>
      <c r="CS5" s="147" t="s">
        <v>211</v>
      </c>
      <c r="CT5" s="147" t="s">
        <v>211</v>
      </c>
      <c r="CU5" s="171">
        <v>35.710806315789476</v>
      </c>
      <c r="CV5" s="172" t="s">
        <v>303</v>
      </c>
      <c r="CW5" s="146">
        <v>0.01</v>
      </c>
      <c r="CX5" s="147" t="s">
        <v>304</v>
      </c>
      <c r="CY5" s="146" t="s">
        <v>305</v>
      </c>
      <c r="CZ5" s="146" t="s">
        <v>211</v>
      </c>
      <c r="DA5" s="146" t="s">
        <v>211</v>
      </c>
      <c r="DB5" s="173" t="s">
        <v>306</v>
      </c>
      <c r="DC5" s="146" t="s">
        <v>305</v>
      </c>
      <c r="DD5" s="146" t="s">
        <v>211</v>
      </c>
      <c r="DE5" s="146" t="s">
        <v>211</v>
      </c>
      <c r="DF5" s="173" t="s">
        <v>306</v>
      </c>
      <c r="DG5" s="146" t="s">
        <v>305</v>
      </c>
      <c r="DH5" s="146" t="s">
        <v>211</v>
      </c>
      <c r="DI5" s="146" t="s">
        <v>211</v>
      </c>
      <c r="DJ5" s="173" t="s">
        <v>306</v>
      </c>
      <c r="DK5" s="146">
        <v>416</v>
      </c>
      <c r="DL5" s="146" t="s">
        <v>211</v>
      </c>
      <c r="DM5" s="146" t="s">
        <v>211</v>
      </c>
      <c r="DN5" s="147" t="s">
        <v>307</v>
      </c>
      <c r="DO5" s="146">
        <v>39.5</v>
      </c>
      <c r="DP5" s="146" t="s">
        <v>211</v>
      </c>
      <c r="DQ5" s="146" t="s">
        <v>211</v>
      </c>
      <c r="DR5" s="147" t="s">
        <v>308</v>
      </c>
      <c r="DS5" s="147" t="s">
        <v>309</v>
      </c>
      <c r="DT5" s="147" t="s">
        <v>310</v>
      </c>
      <c r="DU5" s="148">
        <f t="shared" ref="DU5:DU59" si="3">1.0206-0.000049205*BX5</f>
        <v>1.0193306286364434</v>
      </c>
      <c r="DV5" s="146" t="s">
        <v>211</v>
      </c>
      <c r="DW5" s="146" t="s">
        <v>211</v>
      </c>
      <c r="DX5" s="147" t="s">
        <v>507</v>
      </c>
      <c r="DY5" s="149" t="s">
        <v>311</v>
      </c>
      <c r="DZ5" s="147" t="s">
        <v>312</v>
      </c>
      <c r="EA5" s="147" t="s">
        <v>316</v>
      </c>
      <c r="EB5" s="147" t="s">
        <v>314</v>
      </c>
      <c r="EC5" s="174" t="s">
        <v>315</v>
      </c>
      <c r="ED5" s="174" t="s">
        <v>315</v>
      </c>
      <c r="EE5" s="147" t="s">
        <v>543</v>
      </c>
      <c r="EF5" s="147" t="s">
        <v>211</v>
      </c>
      <c r="EG5" s="147" t="s">
        <v>211</v>
      </c>
      <c r="EH5" s="147" t="s">
        <v>371</v>
      </c>
      <c r="EI5" s="147" t="s">
        <v>374</v>
      </c>
      <c r="EJ5" s="147" t="s">
        <v>373</v>
      </c>
      <c r="EK5" s="165">
        <v>2366.3259536673686</v>
      </c>
      <c r="EL5" s="147" t="s">
        <v>429</v>
      </c>
      <c r="EM5" s="146">
        <v>54</v>
      </c>
      <c r="EN5" s="146">
        <v>54</v>
      </c>
      <c r="EO5" s="156" t="s">
        <v>211</v>
      </c>
      <c r="EP5" s="156" t="s">
        <v>211</v>
      </c>
      <c r="EQ5" s="156" t="s">
        <v>211</v>
      </c>
      <c r="ER5" s="156" t="s">
        <v>211</v>
      </c>
      <c r="ES5" s="175" t="s">
        <v>211</v>
      </c>
      <c r="ET5" s="147" t="s">
        <v>211</v>
      </c>
      <c r="EU5" s="162" t="s">
        <v>211</v>
      </c>
      <c r="EV5" s="162" t="s">
        <v>211</v>
      </c>
      <c r="EW5" s="176" t="s">
        <v>211</v>
      </c>
      <c r="EX5" s="177" t="s">
        <v>211</v>
      </c>
      <c r="EY5" s="147" t="s">
        <v>436</v>
      </c>
      <c r="EZ5" s="176"/>
      <c r="FA5" s="178"/>
      <c r="FB5" s="178"/>
      <c r="FC5" s="147" t="s">
        <v>491</v>
      </c>
      <c r="FD5" s="147" t="s">
        <v>492</v>
      </c>
      <c r="FE5" s="156" t="s">
        <v>211</v>
      </c>
      <c r="FF5" s="156" t="s">
        <v>211</v>
      </c>
      <c r="FG5" s="156" t="s">
        <v>211</v>
      </c>
      <c r="FH5" s="156" t="s">
        <v>211</v>
      </c>
      <c r="FI5" s="156" t="s">
        <v>211</v>
      </c>
      <c r="FJ5" s="156" t="s">
        <v>211</v>
      </c>
      <c r="FK5" s="156" t="s">
        <v>211</v>
      </c>
      <c r="FL5" s="156" t="s">
        <v>211</v>
      </c>
      <c r="FM5" s="156" t="s">
        <v>211</v>
      </c>
      <c r="FN5" s="156" t="s">
        <v>211</v>
      </c>
      <c r="FO5" s="156" t="s">
        <v>211</v>
      </c>
      <c r="FP5" s="156" t="s">
        <v>211</v>
      </c>
      <c r="FQ5" s="147" t="s">
        <v>498</v>
      </c>
    </row>
    <row r="6" spans="1:191" s="156" customFormat="1" ht="18">
      <c r="A6" s="131" t="s">
        <v>207</v>
      </c>
      <c r="B6" s="156" t="s">
        <v>208</v>
      </c>
      <c r="C6" s="156">
        <v>2009</v>
      </c>
      <c r="D6" s="147" t="s">
        <v>497</v>
      </c>
      <c r="E6" s="157">
        <f t="shared" ref="E6:E59" si="4">AG6</f>
        <v>14.60959912</v>
      </c>
      <c r="F6" s="133" t="s">
        <v>211</v>
      </c>
      <c r="G6" s="133" t="s">
        <v>211</v>
      </c>
      <c r="H6" s="157">
        <f t="shared" ref="H6:H59" si="5">EZ6</f>
        <v>253.94908698057813</v>
      </c>
      <c r="I6" s="157">
        <f t="shared" ref="I6" si="6">FA6</f>
        <v>20.174096834821935</v>
      </c>
      <c r="J6" s="157">
        <f t="shared" ref="J6" si="7">FB6</f>
        <v>20.174096834821935</v>
      </c>
      <c r="K6" s="158" t="s">
        <v>148</v>
      </c>
      <c r="L6" s="159" t="s">
        <v>149</v>
      </c>
      <c r="M6" s="160" t="s">
        <v>496</v>
      </c>
      <c r="N6" s="146" t="s">
        <v>520</v>
      </c>
      <c r="O6" s="161" t="s">
        <v>150</v>
      </c>
      <c r="P6" s="161" t="s">
        <v>151</v>
      </c>
      <c r="Q6" s="146">
        <v>1</v>
      </c>
      <c r="R6" s="146">
        <v>1</v>
      </c>
      <c r="S6" s="162">
        <v>25</v>
      </c>
      <c r="T6" s="162">
        <v>27</v>
      </c>
      <c r="U6" s="162" t="s">
        <v>154</v>
      </c>
      <c r="V6" s="146" t="s">
        <v>211</v>
      </c>
      <c r="W6" s="146" t="s">
        <v>211</v>
      </c>
      <c r="X6" s="146" t="s">
        <v>209</v>
      </c>
      <c r="Y6" s="146">
        <v>4.7699999999999996</v>
      </c>
      <c r="Z6" s="146">
        <v>-20.93</v>
      </c>
      <c r="AA6" s="146" t="s">
        <v>211</v>
      </c>
      <c r="AB6" s="146" t="s">
        <v>211</v>
      </c>
      <c r="AC6" s="146">
        <v>-2693.5</v>
      </c>
      <c r="AD6" s="146" t="s">
        <v>211</v>
      </c>
      <c r="AE6" s="146" t="s">
        <v>211</v>
      </c>
      <c r="AF6" s="147" t="s">
        <v>210</v>
      </c>
      <c r="AG6" s="157">
        <v>14.60959912</v>
      </c>
      <c r="AH6" s="134" t="s">
        <v>211</v>
      </c>
      <c r="AI6" s="130" t="s">
        <v>211</v>
      </c>
      <c r="AJ6" s="130" t="s">
        <v>211</v>
      </c>
      <c r="AK6" s="130" t="s">
        <v>211</v>
      </c>
      <c r="AL6" s="132" t="s">
        <v>517</v>
      </c>
      <c r="AM6" s="132" t="s">
        <v>518</v>
      </c>
      <c r="AN6" s="146" t="s">
        <v>211</v>
      </c>
      <c r="AO6" s="146" t="s">
        <v>211</v>
      </c>
      <c r="AP6" s="146" t="s">
        <v>211</v>
      </c>
      <c r="AQ6" s="146" t="s">
        <v>211</v>
      </c>
      <c r="AR6" s="146" t="s">
        <v>211</v>
      </c>
      <c r="AS6" s="146" t="s">
        <v>211</v>
      </c>
      <c r="AT6" s="146" t="s">
        <v>211</v>
      </c>
      <c r="AU6" s="147" t="s">
        <v>212</v>
      </c>
      <c r="AV6" s="161" t="s">
        <v>213</v>
      </c>
      <c r="AW6" s="156">
        <v>50</v>
      </c>
      <c r="AX6" s="156">
        <v>3.54</v>
      </c>
      <c r="AY6" s="147" t="s">
        <v>215</v>
      </c>
      <c r="AZ6" s="146" t="s">
        <v>153</v>
      </c>
      <c r="BA6" s="147" t="s">
        <v>216</v>
      </c>
      <c r="BB6" s="161" t="s">
        <v>224</v>
      </c>
      <c r="BC6" s="156">
        <v>3</v>
      </c>
      <c r="BD6" s="165">
        <v>0.18583146486355023</v>
      </c>
      <c r="BE6" s="179">
        <v>21.31</v>
      </c>
      <c r="BF6" s="147" t="s">
        <v>222</v>
      </c>
      <c r="BG6" s="179">
        <v>0.33</v>
      </c>
      <c r="BH6" s="146" t="s">
        <v>211</v>
      </c>
      <c r="BI6" s="146" t="s">
        <v>211</v>
      </c>
      <c r="BJ6" s="163" t="s">
        <v>211</v>
      </c>
      <c r="BK6" s="167" t="s">
        <v>278</v>
      </c>
      <c r="BL6" s="146" t="s">
        <v>211</v>
      </c>
      <c r="BM6" s="146" t="s">
        <v>211</v>
      </c>
      <c r="BN6" s="147" t="s">
        <v>215</v>
      </c>
      <c r="BO6" s="147" t="s">
        <v>279</v>
      </c>
      <c r="BP6" s="156" t="s">
        <v>211</v>
      </c>
      <c r="BQ6" s="156" t="s">
        <v>211</v>
      </c>
      <c r="BR6" s="156" t="s">
        <v>211</v>
      </c>
      <c r="BS6" s="156" t="s">
        <v>211</v>
      </c>
      <c r="BT6" s="156" t="s">
        <v>280</v>
      </c>
      <c r="BU6" s="156">
        <v>50</v>
      </c>
      <c r="BV6" s="156" t="s">
        <v>211</v>
      </c>
      <c r="BW6" s="156" t="s">
        <v>211</v>
      </c>
      <c r="BX6" s="193">
        <f t="shared" si="1"/>
        <v>26.349222930438668</v>
      </c>
      <c r="BY6" s="147" t="s">
        <v>281</v>
      </c>
      <c r="BZ6" s="168">
        <f t="shared" ref="BZ6:BZ59" si="8">(LN((CC6*1.03)/0.38)/0.09+0.61*2.7)-BX6</f>
        <v>0.32843113601715856</v>
      </c>
      <c r="CA6" s="168">
        <f t="shared" ref="CA6:CA59" si="9">BX6-(LN((CC6*0.97)/0.38)/0.09+0.61*2.7)</f>
        <v>0.33843563871898752</v>
      </c>
      <c r="CB6" s="180" t="s">
        <v>286</v>
      </c>
      <c r="CC6" s="162">
        <v>3.51</v>
      </c>
      <c r="CD6" s="169" t="s">
        <v>302</v>
      </c>
      <c r="CE6" s="170">
        <f t="shared" ref="CE6:CE59" si="10">CC6*0.03</f>
        <v>0.10529999999999999</v>
      </c>
      <c r="CF6" s="140">
        <f t="shared" si="2"/>
        <v>0.10529999999999999</v>
      </c>
      <c r="CG6" s="147" t="s">
        <v>283</v>
      </c>
      <c r="CH6" s="147" t="s">
        <v>284</v>
      </c>
      <c r="CI6" s="147" t="s">
        <v>285</v>
      </c>
      <c r="CJ6" s="147"/>
      <c r="CK6" s="147" t="s">
        <v>211</v>
      </c>
      <c r="CL6" s="147" t="s">
        <v>284</v>
      </c>
      <c r="CM6" s="147" t="s">
        <v>211</v>
      </c>
      <c r="CN6" s="147" t="s">
        <v>211</v>
      </c>
      <c r="CO6" s="147" t="s">
        <v>211</v>
      </c>
      <c r="CP6" s="147" t="s">
        <v>211</v>
      </c>
      <c r="CQ6" s="147" t="s">
        <v>211</v>
      </c>
      <c r="CR6" s="147" t="s">
        <v>211</v>
      </c>
      <c r="CS6" s="147" t="s">
        <v>211</v>
      </c>
      <c r="CT6" s="147" t="s">
        <v>211</v>
      </c>
      <c r="CU6" s="178">
        <v>36.112013684210531</v>
      </c>
      <c r="CV6" s="172" t="s">
        <v>303</v>
      </c>
      <c r="CW6" s="161">
        <v>0.125</v>
      </c>
      <c r="CX6" s="147" t="s">
        <v>304</v>
      </c>
      <c r="CY6" s="146" t="s">
        <v>305</v>
      </c>
      <c r="CZ6" s="146" t="s">
        <v>211</v>
      </c>
      <c r="DA6" s="146" t="s">
        <v>211</v>
      </c>
      <c r="DB6" s="173" t="s">
        <v>306</v>
      </c>
      <c r="DC6" s="146" t="s">
        <v>305</v>
      </c>
      <c r="DD6" s="146" t="s">
        <v>211</v>
      </c>
      <c r="DE6" s="146" t="s">
        <v>211</v>
      </c>
      <c r="DF6" s="173" t="s">
        <v>306</v>
      </c>
      <c r="DG6" s="146" t="s">
        <v>305</v>
      </c>
      <c r="DH6" s="146" t="s">
        <v>211</v>
      </c>
      <c r="DI6" s="146" t="s">
        <v>211</v>
      </c>
      <c r="DJ6" s="173" t="s">
        <v>306</v>
      </c>
      <c r="DK6" s="146">
        <v>416</v>
      </c>
      <c r="DL6" s="146" t="s">
        <v>211</v>
      </c>
      <c r="DM6" s="146" t="s">
        <v>211</v>
      </c>
      <c r="DN6" s="147" t="s">
        <v>307</v>
      </c>
      <c r="DO6" s="146">
        <v>39.5</v>
      </c>
      <c r="DP6" s="146" t="s">
        <v>211</v>
      </c>
      <c r="DQ6" s="146" t="s">
        <v>211</v>
      </c>
      <c r="DR6" s="147" t="s">
        <v>308</v>
      </c>
      <c r="DS6" s="147" t="s">
        <v>309</v>
      </c>
      <c r="DT6" s="147" t="s">
        <v>310</v>
      </c>
      <c r="DU6" s="148">
        <f t="shared" si="3"/>
        <v>1.0193034864857078</v>
      </c>
      <c r="DV6" s="146" t="s">
        <v>211</v>
      </c>
      <c r="DW6" s="146" t="s">
        <v>211</v>
      </c>
      <c r="DX6" s="147" t="s">
        <v>507</v>
      </c>
      <c r="DY6" s="149" t="s">
        <v>311</v>
      </c>
      <c r="DZ6" s="147" t="s">
        <v>312</v>
      </c>
      <c r="EA6" s="147" t="s">
        <v>317</v>
      </c>
      <c r="EB6" s="147" t="s">
        <v>314</v>
      </c>
      <c r="EC6" s="174" t="s">
        <v>315</v>
      </c>
      <c r="ED6" s="174" t="s">
        <v>315</v>
      </c>
      <c r="EE6" s="147" t="s">
        <v>543</v>
      </c>
      <c r="EF6" s="147" t="s">
        <v>211</v>
      </c>
      <c r="EG6" s="147" t="s">
        <v>211</v>
      </c>
      <c r="EH6" s="147" t="s">
        <v>371</v>
      </c>
      <c r="EI6" s="147" t="s">
        <v>375</v>
      </c>
      <c r="EJ6" s="147" t="s">
        <v>373</v>
      </c>
      <c r="EK6" s="165">
        <v>2368.0022523764192</v>
      </c>
      <c r="EL6" s="147" t="s">
        <v>429</v>
      </c>
      <c r="EM6" s="146">
        <v>54</v>
      </c>
      <c r="EN6" s="146">
        <v>54</v>
      </c>
      <c r="EO6" s="156" t="s">
        <v>211</v>
      </c>
      <c r="EP6" s="156" t="s">
        <v>211</v>
      </c>
      <c r="EQ6" s="156" t="s">
        <v>211</v>
      </c>
      <c r="ER6" s="156" t="s">
        <v>211</v>
      </c>
      <c r="ES6" s="175">
        <v>8.1917599867612765</v>
      </c>
      <c r="ET6" s="147" t="s">
        <v>430</v>
      </c>
      <c r="EU6" s="146">
        <v>0.03</v>
      </c>
      <c r="EV6" s="146">
        <v>0.03</v>
      </c>
      <c r="EW6" s="176">
        <v>253.94908698057813</v>
      </c>
      <c r="EX6" s="177">
        <v>0</v>
      </c>
      <c r="EY6" s="147" t="s">
        <v>437</v>
      </c>
      <c r="EZ6" s="176">
        <v>253.94908698057813</v>
      </c>
      <c r="FA6" s="178">
        <v>20.174096834821935</v>
      </c>
      <c r="FB6" s="178">
        <v>20.174096834821935</v>
      </c>
      <c r="FC6" s="147" t="s">
        <v>491</v>
      </c>
      <c r="FD6" s="147" t="s">
        <v>492</v>
      </c>
      <c r="FE6" s="156" t="s">
        <v>211</v>
      </c>
      <c r="FF6" s="156" t="s">
        <v>211</v>
      </c>
      <c r="FG6" s="156" t="s">
        <v>211</v>
      </c>
      <c r="FH6" s="156" t="s">
        <v>211</v>
      </c>
      <c r="FI6" s="156" t="s">
        <v>211</v>
      </c>
      <c r="FJ6" s="156" t="s">
        <v>211</v>
      </c>
      <c r="FK6" s="156" t="s">
        <v>211</v>
      </c>
      <c r="FL6" s="156" t="s">
        <v>211</v>
      </c>
      <c r="FM6" s="156" t="s">
        <v>211</v>
      </c>
      <c r="FN6" s="156" t="s">
        <v>211</v>
      </c>
      <c r="FO6" s="156" t="s">
        <v>211</v>
      </c>
      <c r="FP6" s="156" t="s">
        <v>211</v>
      </c>
      <c r="FQ6" s="147" t="s">
        <v>516</v>
      </c>
    </row>
    <row r="7" spans="1:191" s="156" customFormat="1" ht="18">
      <c r="A7" s="131" t="s">
        <v>207</v>
      </c>
      <c r="B7" s="156" t="s">
        <v>208</v>
      </c>
      <c r="C7" s="156">
        <v>2009</v>
      </c>
      <c r="D7" s="147" t="s">
        <v>497</v>
      </c>
      <c r="E7" s="157">
        <f t="shared" si="4"/>
        <v>14.60959912</v>
      </c>
      <c r="F7" s="133" t="s">
        <v>211</v>
      </c>
      <c r="G7" s="133" t="s">
        <v>211</v>
      </c>
      <c r="H7" s="157" t="s">
        <v>211</v>
      </c>
      <c r="I7" s="157" t="s">
        <v>211</v>
      </c>
      <c r="J7" s="157" t="s">
        <v>211</v>
      </c>
      <c r="K7" s="158" t="s">
        <v>148</v>
      </c>
      <c r="L7" s="159" t="s">
        <v>149</v>
      </c>
      <c r="M7" s="160" t="s">
        <v>496</v>
      </c>
      <c r="N7" s="146" t="s">
        <v>521</v>
      </c>
      <c r="O7" s="161" t="s">
        <v>150</v>
      </c>
      <c r="P7" s="161" t="s">
        <v>151</v>
      </c>
      <c r="Q7" s="146">
        <v>1</v>
      </c>
      <c r="R7" s="146">
        <v>1</v>
      </c>
      <c r="S7" s="162">
        <v>25</v>
      </c>
      <c r="T7" s="162">
        <v>27</v>
      </c>
      <c r="U7" s="162" t="s">
        <v>154</v>
      </c>
      <c r="V7" s="146" t="s">
        <v>211</v>
      </c>
      <c r="W7" s="146" t="s">
        <v>211</v>
      </c>
      <c r="X7" s="146" t="s">
        <v>209</v>
      </c>
      <c r="Y7" s="146">
        <v>4.7699999999999996</v>
      </c>
      <c r="Z7" s="146">
        <v>-20.93</v>
      </c>
      <c r="AA7" s="146" t="s">
        <v>211</v>
      </c>
      <c r="AB7" s="146" t="s">
        <v>211</v>
      </c>
      <c r="AC7" s="146">
        <v>-2693.5</v>
      </c>
      <c r="AD7" s="146" t="s">
        <v>211</v>
      </c>
      <c r="AE7" s="146" t="s">
        <v>211</v>
      </c>
      <c r="AF7" s="147" t="s">
        <v>210</v>
      </c>
      <c r="AG7" s="157">
        <v>14.60959912</v>
      </c>
      <c r="AH7" s="134" t="s">
        <v>211</v>
      </c>
      <c r="AI7" s="130" t="s">
        <v>211</v>
      </c>
      <c r="AJ7" s="130" t="s">
        <v>211</v>
      </c>
      <c r="AK7" s="130" t="s">
        <v>211</v>
      </c>
      <c r="AL7" s="132" t="s">
        <v>517</v>
      </c>
      <c r="AM7" s="132" t="s">
        <v>518</v>
      </c>
      <c r="AN7" s="146" t="s">
        <v>211</v>
      </c>
      <c r="AO7" s="146" t="s">
        <v>211</v>
      </c>
      <c r="AP7" s="146" t="s">
        <v>211</v>
      </c>
      <c r="AQ7" s="146" t="s">
        <v>211</v>
      </c>
      <c r="AR7" s="146" t="s">
        <v>211</v>
      </c>
      <c r="AS7" s="146" t="s">
        <v>211</v>
      </c>
      <c r="AT7" s="146" t="s">
        <v>211</v>
      </c>
      <c r="AU7" s="147" t="s">
        <v>212</v>
      </c>
      <c r="AV7" s="161" t="s">
        <v>213</v>
      </c>
      <c r="AW7" s="156">
        <v>30</v>
      </c>
      <c r="AX7" s="156">
        <v>3.03</v>
      </c>
      <c r="AY7" s="147" t="s">
        <v>215</v>
      </c>
      <c r="AZ7" s="146" t="s">
        <v>153</v>
      </c>
      <c r="BA7" s="147" t="s">
        <v>216</v>
      </c>
      <c r="BB7" s="161" t="s">
        <v>225</v>
      </c>
      <c r="BC7" s="156">
        <v>3</v>
      </c>
      <c r="BD7" s="165">
        <v>0.24340181684705045</v>
      </c>
      <c r="BE7" s="181">
        <v>21.439999999999998</v>
      </c>
      <c r="BF7" s="147" t="s">
        <v>222</v>
      </c>
      <c r="BG7" s="179">
        <v>0.33</v>
      </c>
      <c r="BH7" s="146" t="s">
        <v>211</v>
      </c>
      <c r="BI7" s="146" t="s">
        <v>211</v>
      </c>
      <c r="BJ7" s="163" t="s">
        <v>211</v>
      </c>
      <c r="BK7" s="167" t="s">
        <v>278</v>
      </c>
      <c r="BL7" s="146" t="s">
        <v>211</v>
      </c>
      <c r="BM7" s="146" t="s">
        <v>211</v>
      </c>
      <c r="BN7" s="147" t="s">
        <v>215</v>
      </c>
      <c r="BO7" s="147" t="s">
        <v>279</v>
      </c>
      <c r="BP7" s="156" t="s">
        <v>211</v>
      </c>
      <c r="BQ7" s="156" t="s">
        <v>211</v>
      </c>
      <c r="BR7" s="156" t="s">
        <v>211</v>
      </c>
      <c r="BS7" s="156" t="s">
        <v>211</v>
      </c>
      <c r="BT7" s="156" t="s">
        <v>280</v>
      </c>
      <c r="BU7" s="156">
        <v>50</v>
      </c>
      <c r="BV7" s="156" t="s">
        <v>211</v>
      </c>
      <c r="BW7" s="156" t="s">
        <v>211</v>
      </c>
      <c r="BX7" s="193">
        <f t="shared" si="1"/>
        <v>26.349222930438668</v>
      </c>
      <c r="BY7" s="147" t="s">
        <v>281</v>
      </c>
      <c r="BZ7" s="168">
        <f t="shared" ref="BZ7" si="11">(LN((CC7*1.03)/0.38)/0.09+0.61*2.7)-BX7</f>
        <v>0.32843113601715856</v>
      </c>
      <c r="CA7" s="168">
        <f t="shared" ref="CA7" si="12">BX7-(LN((CC7*0.97)/0.38)/0.09+0.61*2.7)</f>
        <v>0.33843563871898752</v>
      </c>
      <c r="CB7" s="180" t="s">
        <v>286</v>
      </c>
      <c r="CC7" s="162">
        <v>3.51</v>
      </c>
      <c r="CD7" s="169" t="s">
        <v>302</v>
      </c>
      <c r="CE7" s="170" t="s">
        <v>211</v>
      </c>
      <c r="CF7" s="140">
        <f t="shared" si="2"/>
        <v>0.10529999999999999</v>
      </c>
      <c r="CG7" s="147" t="s">
        <v>283</v>
      </c>
      <c r="CH7" s="147" t="s">
        <v>284</v>
      </c>
      <c r="CI7" s="147" t="s">
        <v>285</v>
      </c>
      <c r="CJ7" s="147"/>
      <c r="CK7" s="147" t="s">
        <v>211</v>
      </c>
      <c r="CL7" s="147" t="s">
        <v>284</v>
      </c>
      <c r="CM7" s="147" t="s">
        <v>211</v>
      </c>
      <c r="CN7" s="147" t="s">
        <v>211</v>
      </c>
      <c r="CO7" s="147" t="s">
        <v>211</v>
      </c>
      <c r="CP7" s="147" t="s">
        <v>211</v>
      </c>
      <c r="CQ7" s="147" t="s">
        <v>211</v>
      </c>
      <c r="CR7" s="147" t="s">
        <v>211</v>
      </c>
      <c r="CS7" s="147" t="s">
        <v>211</v>
      </c>
      <c r="CT7" s="147" t="s">
        <v>211</v>
      </c>
      <c r="CU7" s="178">
        <v>36.112013684210531</v>
      </c>
      <c r="CV7" s="172" t="s">
        <v>303</v>
      </c>
      <c r="CW7" s="161">
        <v>0.125</v>
      </c>
      <c r="CX7" s="147" t="s">
        <v>304</v>
      </c>
      <c r="CY7" s="146" t="s">
        <v>305</v>
      </c>
      <c r="CZ7" s="146" t="s">
        <v>211</v>
      </c>
      <c r="DA7" s="146" t="s">
        <v>211</v>
      </c>
      <c r="DB7" s="173" t="s">
        <v>306</v>
      </c>
      <c r="DC7" s="146" t="s">
        <v>305</v>
      </c>
      <c r="DD7" s="146" t="s">
        <v>211</v>
      </c>
      <c r="DE7" s="146" t="s">
        <v>211</v>
      </c>
      <c r="DF7" s="173" t="s">
        <v>306</v>
      </c>
      <c r="DG7" s="146" t="s">
        <v>305</v>
      </c>
      <c r="DH7" s="146" t="s">
        <v>211</v>
      </c>
      <c r="DI7" s="146" t="s">
        <v>211</v>
      </c>
      <c r="DJ7" s="173" t="s">
        <v>306</v>
      </c>
      <c r="DK7" s="146">
        <v>416</v>
      </c>
      <c r="DL7" s="146" t="s">
        <v>211</v>
      </c>
      <c r="DM7" s="146" t="s">
        <v>211</v>
      </c>
      <c r="DN7" s="147" t="s">
        <v>307</v>
      </c>
      <c r="DO7" s="146">
        <v>39.5</v>
      </c>
      <c r="DP7" s="146" t="s">
        <v>211</v>
      </c>
      <c r="DQ7" s="146" t="s">
        <v>211</v>
      </c>
      <c r="DR7" s="147" t="s">
        <v>308</v>
      </c>
      <c r="DS7" s="147" t="s">
        <v>309</v>
      </c>
      <c r="DT7" s="147" t="s">
        <v>310</v>
      </c>
      <c r="DU7" s="148">
        <f t="shared" si="3"/>
        <v>1.0193034864857078</v>
      </c>
      <c r="DV7" s="146" t="s">
        <v>211</v>
      </c>
      <c r="DW7" s="146" t="s">
        <v>211</v>
      </c>
      <c r="DX7" s="147" t="s">
        <v>507</v>
      </c>
      <c r="DY7" s="149" t="s">
        <v>311</v>
      </c>
      <c r="DZ7" s="147" t="s">
        <v>312</v>
      </c>
      <c r="EA7" s="147" t="s">
        <v>318</v>
      </c>
      <c r="EB7" s="147" t="s">
        <v>314</v>
      </c>
      <c r="EC7" s="174" t="s">
        <v>315</v>
      </c>
      <c r="ED7" s="174" t="s">
        <v>315</v>
      </c>
      <c r="EE7" s="147" t="s">
        <v>543</v>
      </c>
      <c r="EF7" s="147" t="s">
        <v>211</v>
      </c>
      <c r="EG7" s="147" t="s">
        <v>211</v>
      </c>
      <c r="EH7" s="147" t="s">
        <v>371</v>
      </c>
      <c r="EI7" s="147" t="s">
        <v>376</v>
      </c>
      <c r="EJ7" s="147" t="s">
        <v>373</v>
      </c>
      <c r="EK7" s="165">
        <v>2368.0022523764192</v>
      </c>
      <c r="EL7" s="147" t="s">
        <v>429</v>
      </c>
      <c r="EM7" s="146">
        <v>54</v>
      </c>
      <c r="EN7" s="146">
        <v>54</v>
      </c>
      <c r="EO7" s="156" t="s">
        <v>211</v>
      </c>
      <c r="EP7" s="156" t="s">
        <v>211</v>
      </c>
      <c r="EQ7" s="156" t="s">
        <v>211</v>
      </c>
      <c r="ER7" s="156" t="s">
        <v>211</v>
      </c>
      <c r="ES7" s="175" t="s">
        <v>211</v>
      </c>
      <c r="ET7" s="147" t="s">
        <v>211</v>
      </c>
      <c r="EU7" s="162" t="s">
        <v>211</v>
      </c>
      <c r="EV7" s="162" t="s">
        <v>211</v>
      </c>
      <c r="EW7" s="176" t="s">
        <v>211</v>
      </c>
      <c r="EX7" s="177" t="s">
        <v>211</v>
      </c>
      <c r="EY7" s="147" t="s">
        <v>438</v>
      </c>
      <c r="EZ7" s="176"/>
      <c r="FA7" s="178"/>
      <c r="FB7" s="178"/>
      <c r="FC7" s="147" t="s">
        <v>491</v>
      </c>
      <c r="FD7" s="147" t="s">
        <v>492</v>
      </c>
      <c r="FE7" s="156" t="s">
        <v>211</v>
      </c>
      <c r="FF7" s="156" t="s">
        <v>211</v>
      </c>
      <c r="FG7" s="156" t="s">
        <v>211</v>
      </c>
      <c r="FH7" s="156" t="s">
        <v>211</v>
      </c>
      <c r="FI7" s="156" t="s">
        <v>211</v>
      </c>
      <c r="FJ7" s="156" t="s">
        <v>211</v>
      </c>
      <c r="FK7" s="156" t="s">
        <v>211</v>
      </c>
      <c r="FL7" s="156" t="s">
        <v>211</v>
      </c>
      <c r="FM7" s="156" t="s">
        <v>211</v>
      </c>
      <c r="FN7" s="156" t="s">
        <v>211</v>
      </c>
      <c r="FO7" s="156" t="s">
        <v>211</v>
      </c>
      <c r="FP7" s="156" t="s">
        <v>211</v>
      </c>
      <c r="FQ7" s="147" t="s">
        <v>498</v>
      </c>
    </row>
    <row r="8" spans="1:191" s="156" customFormat="1" ht="18">
      <c r="A8" s="131" t="s">
        <v>207</v>
      </c>
      <c r="B8" s="156" t="s">
        <v>208</v>
      </c>
      <c r="C8" s="156">
        <v>2009</v>
      </c>
      <c r="D8" s="147" t="s">
        <v>497</v>
      </c>
      <c r="E8" s="157">
        <f t="shared" si="4"/>
        <v>20.43604101</v>
      </c>
      <c r="F8" s="133" t="s">
        <v>211</v>
      </c>
      <c r="G8" s="133" t="s">
        <v>211</v>
      </c>
      <c r="H8" s="157">
        <f t="shared" si="5"/>
        <v>183.43728820550947</v>
      </c>
      <c r="I8" s="157">
        <f t="shared" ref="I8:I59" si="13">FA8</f>
        <v>13.817484273622176</v>
      </c>
      <c r="J8" s="157">
        <f t="shared" ref="J8:J59" si="14">FB8</f>
        <v>13.817484273622176</v>
      </c>
      <c r="K8" s="158" t="s">
        <v>148</v>
      </c>
      <c r="L8" s="159" t="s">
        <v>149</v>
      </c>
      <c r="M8" s="160" t="s">
        <v>496</v>
      </c>
      <c r="N8" s="146" t="s">
        <v>522</v>
      </c>
      <c r="O8" s="161" t="s">
        <v>150</v>
      </c>
      <c r="P8" s="161" t="s">
        <v>151</v>
      </c>
      <c r="Q8" s="146">
        <v>1</v>
      </c>
      <c r="R8" s="146">
        <v>1</v>
      </c>
      <c r="S8" s="162">
        <v>33</v>
      </c>
      <c r="T8" s="162">
        <v>35</v>
      </c>
      <c r="U8" s="162" t="s">
        <v>155</v>
      </c>
      <c r="V8" s="146" t="s">
        <v>211</v>
      </c>
      <c r="W8" s="146" t="s">
        <v>211</v>
      </c>
      <c r="X8" s="146" t="s">
        <v>209</v>
      </c>
      <c r="Y8" s="146">
        <v>4.7699999999999996</v>
      </c>
      <c r="Z8" s="146">
        <v>-20.93</v>
      </c>
      <c r="AA8" s="146" t="s">
        <v>211</v>
      </c>
      <c r="AB8" s="146" t="s">
        <v>211</v>
      </c>
      <c r="AC8" s="146">
        <v>-2693.5</v>
      </c>
      <c r="AD8" s="146" t="s">
        <v>211</v>
      </c>
      <c r="AE8" s="146" t="s">
        <v>211</v>
      </c>
      <c r="AF8" s="147" t="s">
        <v>210</v>
      </c>
      <c r="AG8" s="157">
        <v>20.43604101</v>
      </c>
      <c r="AH8" s="134" t="s">
        <v>211</v>
      </c>
      <c r="AI8" s="130" t="s">
        <v>211</v>
      </c>
      <c r="AJ8" s="130" t="s">
        <v>211</v>
      </c>
      <c r="AK8" s="130" t="s">
        <v>211</v>
      </c>
      <c r="AL8" s="132" t="s">
        <v>517</v>
      </c>
      <c r="AM8" s="132" t="s">
        <v>518</v>
      </c>
      <c r="AN8" s="146" t="s">
        <v>211</v>
      </c>
      <c r="AO8" s="146" t="s">
        <v>211</v>
      </c>
      <c r="AP8" s="146" t="s">
        <v>211</v>
      </c>
      <c r="AQ8" s="146" t="s">
        <v>211</v>
      </c>
      <c r="AR8" s="146" t="s">
        <v>211</v>
      </c>
      <c r="AS8" s="146" t="s">
        <v>211</v>
      </c>
      <c r="AT8" s="146" t="s">
        <v>211</v>
      </c>
      <c r="AU8" s="147" t="s">
        <v>212</v>
      </c>
      <c r="AV8" s="161" t="s">
        <v>213</v>
      </c>
      <c r="AW8" s="156">
        <v>50</v>
      </c>
      <c r="AX8" s="156">
        <v>4.76</v>
      </c>
      <c r="AY8" s="147" t="s">
        <v>215</v>
      </c>
      <c r="AZ8" s="146" t="s">
        <v>153</v>
      </c>
      <c r="BA8" s="147" t="s">
        <v>216</v>
      </c>
      <c r="BB8" s="182" t="s">
        <v>276</v>
      </c>
      <c r="BC8" s="156">
        <v>3</v>
      </c>
      <c r="BD8" s="165">
        <v>8.3533093907611045E-2</v>
      </c>
      <c r="BE8" s="181">
        <v>22.118934409799049</v>
      </c>
      <c r="BF8" s="147" t="s">
        <v>222</v>
      </c>
      <c r="BG8" s="179">
        <v>0.33</v>
      </c>
      <c r="BH8" s="146" t="s">
        <v>211</v>
      </c>
      <c r="BI8" s="146" t="s">
        <v>211</v>
      </c>
      <c r="BJ8" s="163" t="s">
        <v>211</v>
      </c>
      <c r="BK8" s="167" t="s">
        <v>278</v>
      </c>
      <c r="BL8" s="146" t="s">
        <v>211</v>
      </c>
      <c r="BM8" s="146" t="s">
        <v>211</v>
      </c>
      <c r="BN8" s="147" t="s">
        <v>215</v>
      </c>
      <c r="BO8" s="147" t="s">
        <v>279</v>
      </c>
      <c r="BP8" s="156" t="s">
        <v>211</v>
      </c>
      <c r="BQ8" s="156" t="s">
        <v>211</v>
      </c>
      <c r="BR8" s="156" t="s">
        <v>211</v>
      </c>
      <c r="BS8" s="156" t="s">
        <v>211</v>
      </c>
      <c r="BT8" s="156" t="s">
        <v>280</v>
      </c>
      <c r="BU8" s="156">
        <v>50</v>
      </c>
      <c r="BV8" s="156" t="s">
        <v>211</v>
      </c>
      <c r="BW8" s="156" t="s">
        <v>211</v>
      </c>
      <c r="BX8" s="193">
        <f t="shared" si="1"/>
        <v>24.151159115661777</v>
      </c>
      <c r="BY8" s="147" t="s">
        <v>281</v>
      </c>
      <c r="BZ8" s="168">
        <f t="shared" si="8"/>
        <v>0.32843113601716212</v>
      </c>
      <c r="CA8" s="168">
        <f t="shared" si="9"/>
        <v>0.33843563871898397</v>
      </c>
      <c r="CB8" s="180" t="s">
        <v>287</v>
      </c>
      <c r="CC8" s="162">
        <v>2.88</v>
      </c>
      <c r="CD8" s="169" t="s">
        <v>302</v>
      </c>
      <c r="CE8" s="170">
        <f t="shared" si="10"/>
        <v>8.6399999999999991E-2</v>
      </c>
      <c r="CF8" s="140">
        <f t="shared" si="2"/>
        <v>8.6399999999999991E-2</v>
      </c>
      <c r="CG8" s="147" t="s">
        <v>283</v>
      </c>
      <c r="CH8" s="147" t="s">
        <v>284</v>
      </c>
      <c r="CI8" s="147" t="s">
        <v>285</v>
      </c>
      <c r="CJ8" s="147"/>
      <c r="CK8" s="147" t="s">
        <v>211</v>
      </c>
      <c r="CL8" s="147" t="s">
        <v>284</v>
      </c>
      <c r="CM8" s="147" t="s">
        <v>211</v>
      </c>
      <c r="CN8" s="147" t="s">
        <v>211</v>
      </c>
      <c r="CO8" s="147" t="s">
        <v>211</v>
      </c>
      <c r="CP8" s="147" t="s">
        <v>211</v>
      </c>
      <c r="CQ8" s="147" t="s">
        <v>211</v>
      </c>
      <c r="CR8" s="147" t="s">
        <v>211</v>
      </c>
      <c r="CS8" s="147" t="s">
        <v>211</v>
      </c>
      <c r="CT8" s="147" t="s">
        <v>211</v>
      </c>
      <c r="CU8" s="178">
        <v>36.777975789473686</v>
      </c>
      <c r="CV8" s="172" t="s">
        <v>303</v>
      </c>
      <c r="CW8" s="161">
        <v>0.12</v>
      </c>
      <c r="CX8" s="147" t="s">
        <v>304</v>
      </c>
      <c r="CY8" s="146" t="s">
        <v>305</v>
      </c>
      <c r="CZ8" s="146" t="s">
        <v>211</v>
      </c>
      <c r="DA8" s="146" t="s">
        <v>211</v>
      </c>
      <c r="DB8" s="173" t="s">
        <v>306</v>
      </c>
      <c r="DC8" s="146" t="s">
        <v>305</v>
      </c>
      <c r="DD8" s="146" t="s">
        <v>211</v>
      </c>
      <c r="DE8" s="146" t="s">
        <v>211</v>
      </c>
      <c r="DF8" s="173" t="s">
        <v>306</v>
      </c>
      <c r="DG8" s="146" t="s">
        <v>305</v>
      </c>
      <c r="DH8" s="146" t="s">
        <v>211</v>
      </c>
      <c r="DI8" s="146" t="s">
        <v>211</v>
      </c>
      <c r="DJ8" s="173" t="s">
        <v>306</v>
      </c>
      <c r="DK8" s="146">
        <v>416</v>
      </c>
      <c r="DL8" s="146" t="s">
        <v>211</v>
      </c>
      <c r="DM8" s="146" t="s">
        <v>211</v>
      </c>
      <c r="DN8" s="147" t="s">
        <v>307</v>
      </c>
      <c r="DO8" s="146">
        <v>39.5</v>
      </c>
      <c r="DP8" s="146" t="s">
        <v>211</v>
      </c>
      <c r="DQ8" s="146" t="s">
        <v>211</v>
      </c>
      <c r="DR8" s="147" t="s">
        <v>308</v>
      </c>
      <c r="DS8" s="147" t="s">
        <v>309</v>
      </c>
      <c r="DT8" s="147" t="s">
        <v>310</v>
      </c>
      <c r="DU8" s="148">
        <f t="shared" si="3"/>
        <v>1.0194116422157138</v>
      </c>
      <c r="DV8" s="146" t="s">
        <v>211</v>
      </c>
      <c r="DW8" s="146" t="s">
        <v>211</v>
      </c>
      <c r="DX8" s="147" t="s">
        <v>507</v>
      </c>
      <c r="DY8" s="149" t="s">
        <v>311</v>
      </c>
      <c r="DZ8" s="147" t="s">
        <v>312</v>
      </c>
      <c r="EA8" s="147" t="s">
        <v>319</v>
      </c>
      <c r="EB8" s="147" t="s">
        <v>314</v>
      </c>
      <c r="EC8" s="174" t="s">
        <v>315</v>
      </c>
      <c r="ED8" s="174" t="s">
        <v>315</v>
      </c>
      <c r="EE8" s="147" t="s">
        <v>543</v>
      </c>
      <c r="EF8" s="147" t="s">
        <v>211</v>
      </c>
      <c r="EG8" s="147" t="s">
        <v>211</v>
      </c>
      <c r="EH8" s="147" t="s">
        <v>371</v>
      </c>
      <c r="EI8" s="147" t="s">
        <v>377</v>
      </c>
      <c r="EJ8" s="147" t="s">
        <v>373</v>
      </c>
      <c r="EK8" s="165">
        <v>2401.1812292663867</v>
      </c>
      <c r="EL8" s="147" t="s">
        <v>429</v>
      </c>
      <c r="EM8" s="146">
        <v>54</v>
      </c>
      <c r="EN8" s="146">
        <v>54</v>
      </c>
      <c r="EO8" s="156" t="s">
        <v>211</v>
      </c>
      <c r="EP8" s="156" t="s">
        <v>211</v>
      </c>
      <c r="EQ8" s="156" t="s">
        <v>211</v>
      </c>
      <c r="ER8" s="156" t="s">
        <v>211</v>
      </c>
      <c r="ES8" s="175">
        <v>8.3041723924961417</v>
      </c>
      <c r="ET8" s="147" t="s">
        <v>430</v>
      </c>
      <c r="EU8" s="146">
        <v>0.03</v>
      </c>
      <c r="EV8" s="146">
        <v>0.03</v>
      </c>
      <c r="EW8" s="176">
        <v>183.43728820550947</v>
      </c>
      <c r="EX8" s="177">
        <v>0</v>
      </c>
      <c r="EY8" s="147" t="s">
        <v>439</v>
      </c>
      <c r="EZ8" s="176">
        <v>183.43728820550947</v>
      </c>
      <c r="FA8" s="178">
        <v>13.817484273622176</v>
      </c>
      <c r="FB8" s="178">
        <v>13.817484273622176</v>
      </c>
      <c r="FC8" s="147" t="s">
        <v>491</v>
      </c>
      <c r="FD8" s="147" t="s">
        <v>492</v>
      </c>
      <c r="FE8" s="156" t="s">
        <v>211</v>
      </c>
      <c r="FF8" s="156" t="s">
        <v>211</v>
      </c>
      <c r="FG8" s="156" t="s">
        <v>211</v>
      </c>
      <c r="FH8" s="156" t="s">
        <v>211</v>
      </c>
      <c r="FI8" s="156" t="s">
        <v>211</v>
      </c>
      <c r="FJ8" s="156" t="s">
        <v>211</v>
      </c>
      <c r="FK8" s="156" t="s">
        <v>211</v>
      </c>
      <c r="FL8" s="156" t="s">
        <v>211</v>
      </c>
      <c r="FM8" s="156" t="s">
        <v>211</v>
      </c>
      <c r="FN8" s="156" t="s">
        <v>211</v>
      </c>
      <c r="FO8" s="156" t="s">
        <v>211</v>
      </c>
      <c r="FP8" s="156" t="s">
        <v>211</v>
      </c>
      <c r="FQ8" s="147" t="s">
        <v>516</v>
      </c>
    </row>
    <row r="9" spans="1:191" s="156" customFormat="1" ht="18">
      <c r="A9" s="131" t="s">
        <v>207</v>
      </c>
      <c r="B9" s="156" t="s">
        <v>208</v>
      </c>
      <c r="C9" s="156">
        <v>2009</v>
      </c>
      <c r="D9" s="147" t="s">
        <v>497</v>
      </c>
      <c r="E9" s="157">
        <f t="shared" si="4"/>
        <v>40.83738889</v>
      </c>
      <c r="F9" s="133" t="s">
        <v>211</v>
      </c>
      <c r="G9" s="133" t="s">
        <v>211</v>
      </c>
      <c r="H9" s="157">
        <f t="shared" si="5"/>
        <v>218.39585559516527</v>
      </c>
      <c r="I9" s="157">
        <f t="shared" si="13"/>
        <v>16.904543187413736</v>
      </c>
      <c r="J9" s="157">
        <f t="shared" si="14"/>
        <v>16.904543187413736</v>
      </c>
      <c r="K9" s="158" t="s">
        <v>148</v>
      </c>
      <c r="L9" s="159" t="s">
        <v>149</v>
      </c>
      <c r="M9" s="160" t="s">
        <v>496</v>
      </c>
      <c r="N9" s="146" t="s">
        <v>523</v>
      </c>
      <c r="O9" s="161" t="s">
        <v>150</v>
      </c>
      <c r="P9" s="161" t="s">
        <v>151</v>
      </c>
      <c r="Q9" s="146">
        <v>1</v>
      </c>
      <c r="R9" s="146">
        <v>1</v>
      </c>
      <c r="S9" s="162">
        <v>70</v>
      </c>
      <c r="T9" s="162">
        <v>72</v>
      </c>
      <c r="U9" s="162" t="s">
        <v>156</v>
      </c>
      <c r="V9" s="146" t="s">
        <v>211</v>
      </c>
      <c r="W9" s="146" t="s">
        <v>211</v>
      </c>
      <c r="X9" s="146" t="s">
        <v>209</v>
      </c>
      <c r="Y9" s="146">
        <v>4.7699999999999996</v>
      </c>
      <c r="Z9" s="146">
        <v>-20.93</v>
      </c>
      <c r="AA9" s="146" t="s">
        <v>211</v>
      </c>
      <c r="AB9" s="146" t="s">
        <v>211</v>
      </c>
      <c r="AC9" s="146">
        <v>-2693.5</v>
      </c>
      <c r="AD9" s="146" t="s">
        <v>211</v>
      </c>
      <c r="AE9" s="146" t="s">
        <v>211</v>
      </c>
      <c r="AF9" s="147" t="s">
        <v>210</v>
      </c>
      <c r="AG9" s="157">
        <v>40.83738889</v>
      </c>
      <c r="AH9" s="134" t="s">
        <v>211</v>
      </c>
      <c r="AI9" s="130" t="s">
        <v>211</v>
      </c>
      <c r="AJ9" s="130" t="s">
        <v>211</v>
      </c>
      <c r="AK9" s="130" t="s">
        <v>211</v>
      </c>
      <c r="AL9" s="132" t="s">
        <v>517</v>
      </c>
      <c r="AM9" s="132" t="s">
        <v>518</v>
      </c>
      <c r="AN9" s="146" t="s">
        <v>211</v>
      </c>
      <c r="AO9" s="146" t="s">
        <v>211</v>
      </c>
      <c r="AP9" s="146" t="s">
        <v>211</v>
      </c>
      <c r="AQ9" s="146" t="s">
        <v>211</v>
      </c>
      <c r="AR9" s="146" t="s">
        <v>211</v>
      </c>
      <c r="AS9" s="146" t="s">
        <v>211</v>
      </c>
      <c r="AT9" s="146" t="s">
        <v>211</v>
      </c>
      <c r="AU9" s="147" t="s">
        <v>212</v>
      </c>
      <c r="AV9" s="161" t="s">
        <v>213</v>
      </c>
      <c r="AW9" s="156">
        <v>50</v>
      </c>
      <c r="AX9" s="156">
        <v>2.4500000000000002</v>
      </c>
      <c r="AY9" s="147" t="s">
        <v>215</v>
      </c>
      <c r="AZ9" s="146" t="s">
        <v>153</v>
      </c>
      <c r="BA9" s="147" t="s">
        <v>216</v>
      </c>
      <c r="BB9" s="161" t="s">
        <v>226</v>
      </c>
      <c r="BC9" s="156">
        <v>3</v>
      </c>
      <c r="BD9" s="165">
        <v>0.20731082407288268</v>
      </c>
      <c r="BE9" s="181">
        <v>21.553942034039917</v>
      </c>
      <c r="BF9" s="147" t="s">
        <v>222</v>
      </c>
      <c r="BG9" s="179">
        <v>0.33</v>
      </c>
      <c r="BH9" s="146" t="s">
        <v>211</v>
      </c>
      <c r="BI9" s="146" t="s">
        <v>211</v>
      </c>
      <c r="BJ9" s="163" t="s">
        <v>211</v>
      </c>
      <c r="BK9" s="167" t="s">
        <v>278</v>
      </c>
      <c r="BL9" s="146" t="s">
        <v>211</v>
      </c>
      <c r="BM9" s="146" t="s">
        <v>211</v>
      </c>
      <c r="BN9" s="147" t="s">
        <v>215</v>
      </c>
      <c r="BO9" s="147" t="s">
        <v>279</v>
      </c>
      <c r="BP9" s="156" t="s">
        <v>211</v>
      </c>
      <c r="BQ9" s="156" t="s">
        <v>211</v>
      </c>
      <c r="BR9" s="156" t="s">
        <v>211</v>
      </c>
      <c r="BS9" s="156" t="s">
        <v>211</v>
      </c>
      <c r="BT9" s="156" t="s">
        <v>280</v>
      </c>
      <c r="BU9" s="156">
        <v>50</v>
      </c>
      <c r="BV9" s="156" t="s">
        <v>211</v>
      </c>
      <c r="BW9" s="156" t="s">
        <v>211</v>
      </c>
      <c r="BX9" s="193">
        <f t="shared" si="1"/>
        <v>24.641712278027661</v>
      </c>
      <c r="BY9" s="147" t="s">
        <v>281</v>
      </c>
      <c r="BZ9" s="168">
        <f t="shared" si="8"/>
        <v>0.32843113601716212</v>
      </c>
      <c r="CA9" s="168">
        <f t="shared" si="9"/>
        <v>0.33843563871898041</v>
      </c>
      <c r="CB9" s="180" t="s">
        <v>288</v>
      </c>
      <c r="CC9" s="162">
        <v>3.01</v>
      </c>
      <c r="CD9" s="169" t="s">
        <v>302</v>
      </c>
      <c r="CE9" s="170">
        <f t="shared" si="10"/>
        <v>9.0299999999999991E-2</v>
      </c>
      <c r="CF9" s="140">
        <f t="shared" si="2"/>
        <v>9.0299999999999991E-2</v>
      </c>
      <c r="CG9" s="147" t="s">
        <v>283</v>
      </c>
      <c r="CH9" s="147" t="s">
        <v>284</v>
      </c>
      <c r="CI9" s="147" t="s">
        <v>285</v>
      </c>
      <c r="CJ9" s="147"/>
      <c r="CK9" s="147" t="s">
        <v>211</v>
      </c>
      <c r="CL9" s="147" t="s">
        <v>284</v>
      </c>
      <c r="CM9" s="147" t="s">
        <v>211</v>
      </c>
      <c r="CN9" s="147" t="s">
        <v>211</v>
      </c>
      <c r="CO9" s="147" t="s">
        <v>211</v>
      </c>
      <c r="CP9" s="147" t="s">
        <v>211</v>
      </c>
      <c r="CQ9" s="147" t="s">
        <v>211</v>
      </c>
      <c r="CR9" s="147" t="s">
        <v>211</v>
      </c>
      <c r="CS9" s="147" t="s">
        <v>211</v>
      </c>
      <c r="CT9" s="147" t="s">
        <v>211</v>
      </c>
      <c r="CU9" s="178">
        <v>36.355796842105264</v>
      </c>
      <c r="CV9" s="172" t="s">
        <v>303</v>
      </c>
      <c r="CW9" s="161">
        <v>0.125</v>
      </c>
      <c r="CX9" s="147" t="s">
        <v>304</v>
      </c>
      <c r="CY9" s="146" t="s">
        <v>305</v>
      </c>
      <c r="CZ9" s="146" t="s">
        <v>211</v>
      </c>
      <c r="DA9" s="146" t="s">
        <v>211</v>
      </c>
      <c r="DB9" s="173" t="s">
        <v>306</v>
      </c>
      <c r="DC9" s="146" t="s">
        <v>305</v>
      </c>
      <c r="DD9" s="146" t="s">
        <v>211</v>
      </c>
      <c r="DE9" s="146" t="s">
        <v>211</v>
      </c>
      <c r="DF9" s="173" t="s">
        <v>306</v>
      </c>
      <c r="DG9" s="146" t="s">
        <v>305</v>
      </c>
      <c r="DH9" s="146" t="s">
        <v>211</v>
      </c>
      <c r="DI9" s="146" t="s">
        <v>211</v>
      </c>
      <c r="DJ9" s="173" t="s">
        <v>306</v>
      </c>
      <c r="DK9" s="146">
        <v>416</v>
      </c>
      <c r="DL9" s="146" t="s">
        <v>211</v>
      </c>
      <c r="DM9" s="146" t="s">
        <v>211</v>
      </c>
      <c r="DN9" s="147" t="s">
        <v>307</v>
      </c>
      <c r="DO9" s="146">
        <v>39.5</v>
      </c>
      <c r="DP9" s="146" t="s">
        <v>211</v>
      </c>
      <c r="DQ9" s="146" t="s">
        <v>211</v>
      </c>
      <c r="DR9" s="147" t="s">
        <v>308</v>
      </c>
      <c r="DS9" s="147" t="s">
        <v>309</v>
      </c>
      <c r="DT9" s="147" t="s">
        <v>310</v>
      </c>
      <c r="DU9" s="148">
        <f t="shared" si="3"/>
        <v>1.0193875045473595</v>
      </c>
      <c r="DV9" s="146" t="s">
        <v>211</v>
      </c>
      <c r="DW9" s="146" t="s">
        <v>211</v>
      </c>
      <c r="DX9" s="147" t="s">
        <v>507</v>
      </c>
      <c r="DY9" s="149" t="s">
        <v>311</v>
      </c>
      <c r="DZ9" s="147" t="s">
        <v>312</v>
      </c>
      <c r="EA9" s="147" t="s">
        <v>320</v>
      </c>
      <c r="EB9" s="147" t="s">
        <v>314</v>
      </c>
      <c r="EC9" s="174" t="s">
        <v>315</v>
      </c>
      <c r="ED9" s="174" t="s">
        <v>315</v>
      </c>
      <c r="EE9" s="147" t="s">
        <v>543</v>
      </c>
      <c r="EF9" s="147" t="s">
        <v>211</v>
      </c>
      <c r="EG9" s="147" t="s">
        <v>211</v>
      </c>
      <c r="EH9" s="147" t="s">
        <v>371</v>
      </c>
      <c r="EI9" s="147" t="s">
        <v>378</v>
      </c>
      <c r="EJ9" s="147" t="s">
        <v>373</v>
      </c>
      <c r="EK9" s="165">
        <v>2356.362385593945</v>
      </c>
      <c r="EL9" s="147" t="s">
        <v>429</v>
      </c>
      <c r="EM9" s="146">
        <v>54</v>
      </c>
      <c r="EN9" s="146">
        <v>54</v>
      </c>
      <c r="EO9" s="156" t="s">
        <v>211</v>
      </c>
      <c r="EP9" s="156" t="s">
        <v>211</v>
      </c>
      <c r="EQ9" s="156" t="s">
        <v>211</v>
      </c>
      <c r="ER9" s="156" t="s">
        <v>211</v>
      </c>
      <c r="ES9" s="175">
        <v>8.2418619589001842</v>
      </c>
      <c r="ET9" s="147" t="s">
        <v>430</v>
      </c>
      <c r="EU9" s="146">
        <v>0.03</v>
      </c>
      <c r="EV9" s="146">
        <v>0.03</v>
      </c>
      <c r="EW9" s="176">
        <v>218.39585559516527</v>
      </c>
      <c r="EX9" s="177">
        <v>0</v>
      </c>
      <c r="EY9" s="147" t="s">
        <v>440</v>
      </c>
      <c r="EZ9" s="176">
        <v>218.39585559516527</v>
      </c>
      <c r="FA9" s="178">
        <v>16.904543187413736</v>
      </c>
      <c r="FB9" s="178">
        <v>16.904543187413736</v>
      </c>
      <c r="FC9" s="147" t="s">
        <v>491</v>
      </c>
      <c r="FD9" s="147" t="s">
        <v>492</v>
      </c>
      <c r="FE9" s="156" t="s">
        <v>211</v>
      </c>
      <c r="FF9" s="156" t="s">
        <v>211</v>
      </c>
      <c r="FG9" s="156" t="s">
        <v>211</v>
      </c>
      <c r="FH9" s="156" t="s">
        <v>211</v>
      </c>
      <c r="FI9" s="156" t="s">
        <v>211</v>
      </c>
      <c r="FJ9" s="156" t="s">
        <v>211</v>
      </c>
      <c r="FK9" s="156" t="s">
        <v>211</v>
      </c>
      <c r="FL9" s="156" t="s">
        <v>211</v>
      </c>
      <c r="FM9" s="156" t="s">
        <v>211</v>
      </c>
      <c r="FN9" s="156" t="s">
        <v>211</v>
      </c>
      <c r="FO9" s="156" t="s">
        <v>211</v>
      </c>
      <c r="FP9" s="156" t="s">
        <v>211</v>
      </c>
      <c r="FQ9" s="147" t="s">
        <v>516</v>
      </c>
    </row>
    <row r="10" spans="1:191" s="156" customFormat="1" ht="18">
      <c r="A10" s="131" t="s">
        <v>207</v>
      </c>
      <c r="B10" s="156" t="s">
        <v>208</v>
      </c>
      <c r="C10" s="156">
        <v>2009</v>
      </c>
      <c r="D10" s="147" t="s">
        <v>497</v>
      </c>
      <c r="E10" s="157">
        <f t="shared" si="4"/>
        <v>70.57601416</v>
      </c>
      <c r="F10" s="133" t="s">
        <v>211</v>
      </c>
      <c r="G10" s="133" t="s">
        <v>211</v>
      </c>
      <c r="H10" s="157">
        <f t="shared" si="5"/>
        <v>246.26390587031207</v>
      </c>
      <c r="I10" s="157">
        <f t="shared" si="13"/>
        <v>19.477079947916586</v>
      </c>
      <c r="J10" s="157">
        <f t="shared" si="14"/>
        <v>19.477079947916586</v>
      </c>
      <c r="K10" s="158" t="s">
        <v>148</v>
      </c>
      <c r="L10" s="159" t="s">
        <v>149</v>
      </c>
      <c r="M10" s="160" t="s">
        <v>496</v>
      </c>
      <c r="N10" s="146" t="s">
        <v>524</v>
      </c>
      <c r="O10" s="161" t="s">
        <v>150</v>
      </c>
      <c r="P10" s="161" t="s">
        <v>151</v>
      </c>
      <c r="Q10" s="146">
        <v>1</v>
      </c>
      <c r="R10" s="146">
        <v>1</v>
      </c>
      <c r="S10" s="162">
        <v>105</v>
      </c>
      <c r="T10" s="162">
        <v>107</v>
      </c>
      <c r="U10" s="162" t="s">
        <v>157</v>
      </c>
      <c r="V10" s="146" t="s">
        <v>211</v>
      </c>
      <c r="W10" s="146" t="s">
        <v>211</v>
      </c>
      <c r="X10" s="146" t="s">
        <v>209</v>
      </c>
      <c r="Y10" s="146">
        <v>4.7699999999999996</v>
      </c>
      <c r="Z10" s="146">
        <v>-20.93</v>
      </c>
      <c r="AA10" s="146" t="s">
        <v>211</v>
      </c>
      <c r="AB10" s="146" t="s">
        <v>211</v>
      </c>
      <c r="AC10" s="146">
        <v>-2693.5</v>
      </c>
      <c r="AD10" s="146" t="s">
        <v>211</v>
      </c>
      <c r="AE10" s="146" t="s">
        <v>211</v>
      </c>
      <c r="AF10" s="147" t="s">
        <v>210</v>
      </c>
      <c r="AG10" s="157">
        <v>70.57601416</v>
      </c>
      <c r="AH10" s="134" t="s">
        <v>211</v>
      </c>
      <c r="AI10" s="130" t="s">
        <v>211</v>
      </c>
      <c r="AJ10" s="130" t="s">
        <v>211</v>
      </c>
      <c r="AK10" s="130" t="s">
        <v>211</v>
      </c>
      <c r="AL10" s="132" t="s">
        <v>517</v>
      </c>
      <c r="AM10" s="132" t="s">
        <v>518</v>
      </c>
      <c r="AN10" s="146" t="s">
        <v>211</v>
      </c>
      <c r="AO10" s="146" t="s">
        <v>211</v>
      </c>
      <c r="AP10" s="146" t="s">
        <v>211</v>
      </c>
      <c r="AQ10" s="146" t="s">
        <v>211</v>
      </c>
      <c r="AR10" s="146" t="s">
        <v>211</v>
      </c>
      <c r="AS10" s="146" t="s">
        <v>211</v>
      </c>
      <c r="AT10" s="146" t="s">
        <v>211</v>
      </c>
      <c r="AU10" s="147" t="s">
        <v>212</v>
      </c>
      <c r="AV10" s="161" t="s">
        <v>213</v>
      </c>
      <c r="AW10" s="156">
        <v>50</v>
      </c>
      <c r="AX10" s="156">
        <v>2.69</v>
      </c>
      <c r="AY10" s="147" t="s">
        <v>215</v>
      </c>
      <c r="AZ10" s="146" t="s">
        <v>153</v>
      </c>
      <c r="BA10" s="147" t="s">
        <v>216</v>
      </c>
      <c r="BB10" s="161" t="s">
        <v>227</v>
      </c>
      <c r="BC10" s="156">
        <v>3</v>
      </c>
      <c r="BD10" s="165">
        <v>7.5129517797230413E-2</v>
      </c>
      <c r="BE10" s="181">
        <v>21.09673384436849</v>
      </c>
      <c r="BF10" s="147" t="s">
        <v>222</v>
      </c>
      <c r="BG10" s="179">
        <v>0.33</v>
      </c>
      <c r="BH10" s="146" t="s">
        <v>211</v>
      </c>
      <c r="BI10" s="146" t="s">
        <v>211</v>
      </c>
      <c r="BJ10" s="163" t="s">
        <v>211</v>
      </c>
      <c r="BK10" s="167" t="s">
        <v>278</v>
      </c>
      <c r="BL10" s="146" t="s">
        <v>211</v>
      </c>
      <c r="BM10" s="146" t="s">
        <v>211</v>
      </c>
      <c r="BN10" s="147" t="s">
        <v>215</v>
      </c>
      <c r="BO10" s="147" t="s">
        <v>279</v>
      </c>
      <c r="BP10" s="156" t="s">
        <v>211</v>
      </c>
      <c r="BQ10" s="156" t="s">
        <v>211</v>
      </c>
      <c r="BR10" s="156" t="s">
        <v>211</v>
      </c>
      <c r="BS10" s="156" t="s">
        <v>211</v>
      </c>
      <c r="BT10" s="156" t="s">
        <v>280</v>
      </c>
      <c r="BU10" s="156">
        <v>50</v>
      </c>
      <c r="BV10" s="156" t="s">
        <v>211</v>
      </c>
      <c r="BW10" s="156" t="s">
        <v>211</v>
      </c>
      <c r="BX10" s="193">
        <f t="shared" si="1"/>
        <v>24.112511733702615</v>
      </c>
      <c r="BY10" s="147" t="s">
        <v>281</v>
      </c>
      <c r="BZ10" s="168">
        <f t="shared" si="8"/>
        <v>0.32843113601715856</v>
      </c>
      <c r="CA10" s="168">
        <f t="shared" si="9"/>
        <v>0.33843563871898397</v>
      </c>
      <c r="CB10" s="180" t="s">
        <v>289</v>
      </c>
      <c r="CC10" s="162">
        <v>2.87</v>
      </c>
      <c r="CD10" s="169" t="s">
        <v>302</v>
      </c>
      <c r="CE10" s="170">
        <f t="shared" si="10"/>
        <v>8.6099999999999996E-2</v>
      </c>
      <c r="CF10" s="140">
        <f t="shared" si="2"/>
        <v>8.6099999999999996E-2</v>
      </c>
      <c r="CG10" s="147" t="s">
        <v>283</v>
      </c>
      <c r="CH10" s="147" t="s">
        <v>284</v>
      </c>
      <c r="CI10" s="147" t="s">
        <v>285</v>
      </c>
      <c r="CJ10" s="147"/>
      <c r="CK10" s="147" t="s">
        <v>211</v>
      </c>
      <c r="CL10" s="147" t="s">
        <v>284</v>
      </c>
      <c r="CM10" s="147" t="s">
        <v>211</v>
      </c>
      <c r="CN10" s="147" t="s">
        <v>211</v>
      </c>
      <c r="CO10" s="147" t="s">
        <v>211</v>
      </c>
      <c r="CP10" s="147" t="s">
        <v>211</v>
      </c>
      <c r="CQ10" s="147" t="s">
        <v>211</v>
      </c>
      <c r="CR10" s="147" t="s">
        <v>211</v>
      </c>
      <c r="CS10" s="147" t="s">
        <v>211</v>
      </c>
      <c r="CT10" s="147" t="s">
        <v>211</v>
      </c>
      <c r="CU10" s="178">
        <v>36.41477368421053</v>
      </c>
      <c r="CV10" s="172" t="s">
        <v>303</v>
      </c>
      <c r="CW10" s="161">
        <v>0.14500000000000002</v>
      </c>
      <c r="CX10" s="147" t="s">
        <v>304</v>
      </c>
      <c r="CY10" s="146" t="s">
        <v>305</v>
      </c>
      <c r="CZ10" s="146" t="s">
        <v>211</v>
      </c>
      <c r="DA10" s="146" t="s">
        <v>211</v>
      </c>
      <c r="DB10" s="173" t="s">
        <v>306</v>
      </c>
      <c r="DC10" s="146" t="s">
        <v>305</v>
      </c>
      <c r="DD10" s="146" t="s">
        <v>211</v>
      </c>
      <c r="DE10" s="146" t="s">
        <v>211</v>
      </c>
      <c r="DF10" s="173" t="s">
        <v>306</v>
      </c>
      <c r="DG10" s="146" t="s">
        <v>305</v>
      </c>
      <c r="DH10" s="146" t="s">
        <v>211</v>
      </c>
      <c r="DI10" s="146" t="s">
        <v>211</v>
      </c>
      <c r="DJ10" s="173" t="s">
        <v>306</v>
      </c>
      <c r="DK10" s="146">
        <v>416</v>
      </c>
      <c r="DL10" s="146" t="s">
        <v>211</v>
      </c>
      <c r="DM10" s="146" t="s">
        <v>211</v>
      </c>
      <c r="DN10" s="147" t="s">
        <v>307</v>
      </c>
      <c r="DO10" s="146">
        <v>39.5</v>
      </c>
      <c r="DP10" s="146" t="s">
        <v>211</v>
      </c>
      <c r="DQ10" s="146" t="s">
        <v>211</v>
      </c>
      <c r="DR10" s="147" t="s">
        <v>308</v>
      </c>
      <c r="DS10" s="147" t="s">
        <v>309</v>
      </c>
      <c r="DT10" s="147" t="s">
        <v>310</v>
      </c>
      <c r="DU10" s="148">
        <f t="shared" si="3"/>
        <v>1.019413543860143</v>
      </c>
      <c r="DV10" s="146" t="s">
        <v>211</v>
      </c>
      <c r="DW10" s="146" t="s">
        <v>211</v>
      </c>
      <c r="DX10" s="147" t="s">
        <v>507</v>
      </c>
      <c r="DY10" s="149" t="s">
        <v>311</v>
      </c>
      <c r="DZ10" s="147" t="s">
        <v>312</v>
      </c>
      <c r="EA10" s="147" t="s">
        <v>321</v>
      </c>
      <c r="EB10" s="147" t="s">
        <v>314</v>
      </c>
      <c r="EC10" s="174" t="s">
        <v>315</v>
      </c>
      <c r="ED10" s="174" t="s">
        <v>315</v>
      </c>
      <c r="EE10" s="147" t="s">
        <v>543</v>
      </c>
      <c r="EF10" s="147" t="s">
        <v>211</v>
      </c>
      <c r="EG10" s="147" t="s">
        <v>211</v>
      </c>
      <c r="EH10" s="147" t="s">
        <v>371</v>
      </c>
      <c r="EI10" s="147" t="s">
        <v>379</v>
      </c>
      <c r="EJ10" s="147" t="s">
        <v>373</v>
      </c>
      <c r="EK10" s="165">
        <v>2346.3408072163434</v>
      </c>
      <c r="EL10" s="147" t="s">
        <v>429</v>
      </c>
      <c r="EM10" s="146">
        <v>54</v>
      </c>
      <c r="EN10" s="146">
        <v>54</v>
      </c>
      <c r="EO10" s="156" t="s">
        <v>211</v>
      </c>
      <c r="EP10" s="156" t="s">
        <v>211</v>
      </c>
      <c r="EQ10" s="156" t="s">
        <v>211</v>
      </c>
      <c r="ER10" s="156" t="s">
        <v>211</v>
      </c>
      <c r="ES10" s="175">
        <v>8.2015977967543385</v>
      </c>
      <c r="ET10" s="147" t="s">
        <v>430</v>
      </c>
      <c r="EU10" s="146">
        <v>0.03</v>
      </c>
      <c r="EV10" s="146">
        <v>0.03</v>
      </c>
      <c r="EW10" s="176">
        <v>246.26390587031207</v>
      </c>
      <c r="EX10" s="177">
        <v>0</v>
      </c>
      <c r="EY10" s="147" t="s">
        <v>441</v>
      </c>
      <c r="EZ10" s="176">
        <v>246.26390587031207</v>
      </c>
      <c r="FA10" s="178">
        <v>19.477079947916586</v>
      </c>
      <c r="FB10" s="178">
        <v>19.477079947916586</v>
      </c>
      <c r="FC10" s="147" t="s">
        <v>491</v>
      </c>
      <c r="FD10" s="147" t="s">
        <v>492</v>
      </c>
      <c r="FE10" s="156" t="s">
        <v>211</v>
      </c>
      <c r="FF10" s="156" t="s">
        <v>211</v>
      </c>
      <c r="FG10" s="156" t="s">
        <v>211</v>
      </c>
      <c r="FH10" s="156" t="s">
        <v>211</v>
      </c>
      <c r="FI10" s="156" t="s">
        <v>211</v>
      </c>
      <c r="FJ10" s="156" t="s">
        <v>211</v>
      </c>
      <c r="FK10" s="156" t="s">
        <v>211</v>
      </c>
      <c r="FL10" s="156" t="s">
        <v>211</v>
      </c>
      <c r="FM10" s="156" t="s">
        <v>211</v>
      </c>
      <c r="FN10" s="156" t="s">
        <v>211</v>
      </c>
      <c r="FO10" s="156" t="s">
        <v>211</v>
      </c>
      <c r="FP10" s="156" t="s">
        <v>211</v>
      </c>
      <c r="FQ10" s="147" t="s">
        <v>516</v>
      </c>
    </row>
    <row r="11" spans="1:191" s="156" customFormat="1" ht="18">
      <c r="A11" s="131" t="s">
        <v>207</v>
      </c>
      <c r="B11" s="156" t="s">
        <v>208</v>
      </c>
      <c r="C11" s="156">
        <v>2009</v>
      </c>
      <c r="D11" s="147" t="s">
        <v>497</v>
      </c>
      <c r="E11" s="157">
        <f t="shared" si="4"/>
        <v>113.572093</v>
      </c>
      <c r="F11" s="133" t="s">
        <v>211</v>
      </c>
      <c r="G11" s="133" t="s">
        <v>211</v>
      </c>
      <c r="H11" s="157">
        <f t="shared" si="5"/>
        <v>267.28783936874527</v>
      </c>
      <c r="I11" s="157">
        <f t="shared" si="13"/>
        <v>21.586419092371496</v>
      </c>
      <c r="J11" s="157">
        <f t="shared" si="14"/>
        <v>21.586419092371496</v>
      </c>
      <c r="K11" s="158" t="s">
        <v>148</v>
      </c>
      <c r="L11" s="159" t="s">
        <v>149</v>
      </c>
      <c r="M11" s="160" t="s">
        <v>496</v>
      </c>
      <c r="N11" s="146" t="s">
        <v>525</v>
      </c>
      <c r="O11" s="161" t="s">
        <v>150</v>
      </c>
      <c r="P11" s="161" t="s">
        <v>151</v>
      </c>
      <c r="Q11" s="146">
        <v>1</v>
      </c>
      <c r="R11" s="146">
        <v>2</v>
      </c>
      <c r="S11" s="162">
        <v>25</v>
      </c>
      <c r="T11" s="162">
        <v>27</v>
      </c>
      <c r="U11" s="162" t="s">
        <v>158</v>
      </c>
      <c r="V11" s="146" t="s">
        <v>211</v>
      </c>
      <c r="W11" s="146" t="s">
        <v>211</v>
      </c>
      <c r="X11" s="146" t="s">
        <v>209</v>
      </c>
      <c r="Y11" s="146">
        <v>4.7699999999999996</v>
      </c>
      <c r="Z11" s="146">
        <v>-20.93</v>
      </c>
      <c r="AA11" s="146" t="s">
        <v>211</v>
      </c>
      <c r="AB11" s="146" t="s">
        <v>211</v>
      </c>
      <c r="AC11" s="146">
        <v>-2693.5</v>
      </c>
      <c r="AD11" s="146" t="s">
        <v>211</v>
      </c>
      <c r="AE11" s="146" t="s">
        <v>211</v>
      </c>
      <c r="AF11" s="147" t="s">
        <v>210</v>
      </c>
      <c r="AG11" s="157">
        <v>113.572093</v>
      </c>
      <c r="AH11" s="134" t="s">
        <v>211</v>
      </c>
      <c r="AI11" s="130" t="s">
        <v>211</v>
      </c>
      <c r="AJ11" s="130" t="s">
        <v>211</v>
      </c>
      <c r="AK11" s="130" t="s">
        <v>211</v>
      </c>
      <c r="AL11" s="132" t="s">
        <v>517</v>
      </c>
      <c r="AM11" s="132" t="s">
        <v>518</v>
      </c>
      <c r="AN11" s="146" t="s">
        <v>211</v>
      </c>
      <c r="AO11" s="146" t="s">
        <v>211</v>
      </c>
      <c r="AP11" s="146" t="s">
        <v>211</v>
      </c>
      <c r="AQ11" s="146" t="s">
        <v>211</v>
      </c>
      <c r="AR11" s="146" t="s">
        <v>211</v>
      </c>
      <c r="AS11" s="146" t="s">
        <v>211</v>
      </c>
      <c r="AT11" s="146" t="s">
        <v>211</v>
      </c>
      <c r="AU11" s="147" t="s">
        <v>212</v>
      </c>
      <c r="AV11" s="161" t="s">
        <v>213</v>
      </c>
      <c r="AW11" s="156">
        <v>50</v>
      </c>
      <c r="AX11" s="156">
        <v>5.03</v>
      </c>
      <c r="AY11" s="147" t="s">
        <v>215</v>
      </c>
      <c r="AZ11" s="146" t="s">
        <v>153</v>
      </c>
      <c r="BA11" s="147" t="s">
        <v>216</v>
      </c>
      <c r="BB11" s="161" t="s">
        <v>228</v>
      </c>
      <c r="BC11" s="156">
        <v>3</v>
      </c>
      <c r="BD11" s="165">
        <v>0.18049315160907975</v>
      </c>
      <c r="BE11" s="181">
        <v>21.024766659840161</v>
      </c>
      <c r="BF11" s="147" t="s">
        <v>222</v>
      </c>
      <c r="BG11" s="179">
        <v>0.33</v>
      </c>
      <c r="BH11" s="146" t="s">
        <v>211</v>
      </c>
      <c r="BI11" s="146" t="s">
        <v>211</v>
      </c>
      <c r="BJ11" s="163" t="s">
        <v>211</v>
      </c>
      <c r="BK11" s="167" t="s">
        <v>278</v>
      </c>
      <c r="BL11" s="146" t="s">
        <v>211</v>
      </c>
      <c r="BM11" s="146" t="s">
        <v>211</v>
      </c>
      <c r="BN11" s="147" t="s">
        <v>215</v>
      </c>
      <c r="BO11" s="147" t="s">
        <v>279</v>
      </c>
      <c r="BP11" s="156" t="s">
        <v>211</v>
      </c>
      <c r="BQ11" s="156" t="s">
        <v>211</v>
      </c>
      <c r="BR11" s="156" t="s">
        <v>211</v>
      </c>
      <c r="BS11" s="156" t="s">
        <v>211</v>
      </c>
      <c r="BT11" s="156" t="s">
        <v>280</v>
      </c>
      <c r="BU11" s="156">
        <v>50</v>
      </c>
      <c r="BV11" s="156" t="s">
        <v>211</v>
      </c>
      <c r="BW11" s="156" t="s">
        <v>211</v>
      </c>
      <c r="BX11" s="193">
        <f t="shared" si="1"/>
        <v>26.028070195079234</v>
      </c>
      <c r="BY11" s="147" t="s">
        <v>281</v>
      </c>
      <c r="BZ11" s="168">
        <f t="shared" si="8"/>
        <v>0.32843113601715856</v>
      </c>
      <c r="CA11" s="168">
        <f t="shared" si="9"/>
        <v>0.33843563871898752</v>
      </c>
      <c r="CB11" s="180" t="s">
        <v>290</v>
      </c>
      <c r="CC11" s="162">
        <v>3.41</v>
      </c>
      <c r="CD11" s="169" t="s">
        <v>302</v>
      </c>
      <c r="CE11" s="170">
        <f t="shared" si="10"/>
        <v>0.1023</v>
      </c>
      <c r="CF11" s="140">
        <f t="shared" si="2"/>
        <v>0.1023</v>
      </c>
      <c r="CG11" s="147" t="s">
        <v>283</v>
      </c>
      <c r="CH11" s="147" t="s">
        <v>284</v>
      </c>
      <c r="CI11" s="147" t="s">
        <v>285</v>
      </c>
      <c r="CJ11" s="147"/>
      <c r="CK11" s="147" t="s">
        <v>211</v>
      </c>
      <c r="CL11" s="147" t="s">
        <v>284</v>
      </c>
      <c r="CM11" s="147" t="s">
        <v>211</v>
      </c>
      <c r="CN11" s="147" t="s">
        <v>211</v>
      </c>
      <c r="CO11" s="147" t="s">
        <v>211</v>
      </c>
      <c r="CP11" s="147" t="s">
        <v>211</v>
      </c>
      <c r="CQ11" s="147" t="s">
        <v>211</v>
      </c>
      <c r="CR11" s="147" t="s">
        <v>211</v>
      </c>
      <c r="CS11" s="147" t="s">
        <v>211</v>
      </c>
      <c r="CT11" s="147" t="s">
        <v>211</v>
      </c>
      <c r="CU11" s="178">
        <v>36.108625263157897</v>
      </c>
      <c r="CV11" s="172" t="s">
        <v>303</v>
      </c>
      <c r="CW11" s="161">
        <v>0.12</v>
      </c>
      <c r="CX11" s="147" t="s">
        <v>304</v>
      </c>
      <c r="CY11" s="146" t="s">
        <v>305</v>
      </c>
      <c r="CZ11" s="146" t="s">
        <v>211</v>
      </c>
      <c r="DA11" s="146" t="s">
        <v>211</v>
      </c>
      <c r="DB11" s="173" t="s">
        <v>306</v>
      </c>
      <c r="DC11" s="146" t="s">
        <v>305</v>
      </c>
      <c r="DD11" s="146" t="s">
        <v>211</v>
      </c>
      <c r="DE11" s="146" t="s">
        <v>211</v>
      </c>
      <c r="DF11" s="173" t="s">
        <v>306</v>
      </c>
      <c r="DG11" s="146" t="s">
        <v>305</v>
      </c>
      <c r="DH11" s="146" t="s">
        <v>211</v>
      </c>
      <c r="DI11" s="146" t="s">
        <v>211</v>
      </c>
      <c r="DJ11" s="173" t="s">
        <v>306</v>
      </c>
      <c r="DK11" s="146">
        <v>416</v>
      </c>
      <c r="DL11" s="146" t="s">
        <v>211</v>
      </c>
      <c r="DM11" s="146" t="s">
        <v>211</v>
      </c>
      <c r="DN11" s="147" t="s">
        <v>307</v>
      </c>
      <c r="DO11" s="146">
        <v>39.5</v>
      </c>
      <c r="DP11" s="146" t="s">
        <v>211</v>
      </c>
      <c r="DQ11" s="146" t="s">
        <v>211</v>
      </c>
      <c r="DR11" s="147" t="s">
        <v>308</v>
      </c>
      <c r="DS11" s="147" t="s">
        <v>309</v>
      </c>
      <c r="DT11" s="147" t="s">
        <v>310</v>
      </c>
      <c r="DU11" s="148">
        <f t="shared" si="3"/>
        <v>1.0193192888060512</v>
      </c>
      <c r="DV11" s="146" t="s">
        <v>211</v>
      </c>
      <c r="DW11" s="146" t="s">
        <v>211</v>
      </c>
      <c r="DX11" s="147" t="s">
        <v>507</v>
      </c>
      <c r="DY11" s="149" t="s">
        <v>311</v>
      </c>
      <c r="DZ11" s="147" t="s">
        <v>312</v>
      </c>
      <c r="EA11" s="147" t="s">
        <v>322</v>
      </c>
      <c r="EB11" s="147" t="s">
        <v>314</v>
      </c>
      <c r="EC11" s="174" t="s">
        <v>315</v>
      </c>
      <c r="ED11" s="174" t="s">
        <v>315</v>
      </c>
      <c r="EE11" s="147" t="s">
        <v>543</v>
      </c>
      <c r="EF11" s="147" t="s">
        <v>211</v>
      </c>
      <c r="EG11" s="147" t="s">
        <v>211</v>
      </c>
      <c r="EH11" s="147" t="s">
        <v>371</v>
      </c>
      <c r="EI11" s="147" t="s">
        <v>380</v>
      </c>
      <c r="EJ11" s="147" t="s">
        <v>373</v>
      </c>
      <c r="EK11" s="165">
        <v>2303.4819639754387</v>
      </c>
      <c r="EL11" s="147" t="s">
        <v>429</v>
      </c>
      <c r="EM11" s="146">
        <v>54</v>
      </c>
      <c r="EN11" s="146">
        <v>54</v>
      </c>
      <c r="EO11" s="156" t="s">
        <v>211</v>
      </c>
      <c r="EP11" s="156" t="s">
        <v>211</v>
      </c>
      <c r="EQ11" s="156" t="s">
        <v>211</v>
      </c>
      <c r="ER11" s="156" t="s">
        <v>211</v>
      </c>
      <c r="ES11" s="175">
        <v>8.16561731429384</v>
      </c>
      <c r="ET11" s="147" t="s">
        <v>430</v>
      </c>
      <c r="EU11" s="146">
        <v>0.03</v>
      </c>
      <c r="EV11" s="146">
        <v>0.03</v>
      </c>
      <c r="EW11" s="176">
        <v>267.28783936874527</v>
      </c>
      <c r="EX11" s="177">
        <v>0</v>
      </c>
      <c r="EY11" s="147" t="s">
        <v>442</v>
      </c>
      <c r="EZ11" s="176">
        <v>267.28783936874527</v>
      </c>
      <c r="FA11" s="178">
        <v>21.586419092371496</v>
      </c>
      <c r="FB11" s="178">
        <v>21.586419092371496</v>
      </c>
      <c r="FC11" s="147" t="s">
        <v>491</v>
      </c>
      <c r="FD11" s="147" t="s">
        <v>492</v>
      </c>
      <c r="FE11" s="156" t="s">
        <v>211</v>
      </c>
      <c r="FF11" s="156" t="s">
        <v>211</v>
      </c>
      <c r="FG11" s="156" t="s">
        <v>211</v>
      </c>
      <c r="FH11" s="156" t="s">
        <v>211</v>
      </c>
      <c r="FI11" s="156" t="s">
        <v>211</v>
      </c>
      <c r="FJ11" s="156" t="s">
        <v>211</v>
      </c>
      <c r="FK11" s="156" t="s">
        <v>211</v>
      </c>
      <c r="FL11" s="156" t="s">
        <v>211</v>
      </c>
      <c r="FM11" s="156" t="s">
        <v>211</v>
      </c>
      <c r="FN11" s="156" t="s">
        <v>211</v>
      </c>
      <c r="FO11" s="156" t="s">
        <v>211</v>
      </c>
      <c r="FP11" s="156" t="s">
        <v>211</v>
      </c>
      <c r="FQ11" s="147" t="s">
        <v>516</v>
      </c>
    </row>
    <row r="12" spans="1:191" s="156" customFormat="1" ht="18">
      <c r="A12" s="131" t="s">
        <v>207</v>
      </c>
      <c r="B12" s="156" t="s">
        <v>208</v>
      </c>
      <c r="C12" s="156">
        <v>2009</v>
      </c>
      <c r="D12" s="147" t="s">
        <v>497</v>
      </c>
      <c r="E12" s="157">
        <f t="shared" si="4"/>
        <v>123.2337454</v>
      </c>
      <c r="F12" s="133" t="s">
        <v>211</v>
      </c>
      <c r="G12" s="133" t="s">
        <v>211</v>
      </c>
      <c r="H12" s="157">
        <f t="shared" si="5"/>
        <v>317.83664198509126</v>
      </c>
      <c r="I12" s="157">
        <f t="shared" si="13"/>
        <v>26.733275604779756</v>
      </c>
      <c r="J12" s="157">
        <f t="shared" si="14"/>
        <v>26.733275604779756</v>
      </c>
      <c r="K12" s="158" t="s">
        <v>148</v>
      </c>
      <c r="L12" s="159" t="s">
        <v>149</v>
      </c>
      <c r="M12" s="160" t="s">
        <v>496</v>
      </c>
      <c r="N12" s="146" t="s">
        <v>526</v>
      </c>
      <c r="O12" s="161" t="s">
        <v>150</v>
      </c>
      <c r="P12" s="161" t="s">
        <v>151</v>
      </c>
      <c r="Q12" s="146">
        <v>1</v>
      </c>
      <c r="R12" s="146">
        <v>2</v>
      </c>
      <c r="S12" s="162">
        <v>39</v>
      </c>
      <c r="T12" s="162">
        <v>41</v>
      </c>
      <c r="U12" s="162" t="s">
        <v>159</v>
      </c>
      <c r="V12" s="146" t="s">
        <v>211</v>
      </c>
      <c r="W12" s="146" t="s">
        <v>211</v>
      </c>
      <c r="X12" s="146" t="s">
        <v>209</v>
      </c>
      <c r="Y12" s="146">
        <v>4.7699999999999996</v>
      </c>
      <c r="Z12" s="146">
        <v>-20.93</v>
      </c>
      <c r="AA12" s="146" t="s">
        <v>211</v>
      </c>
      <c r="AB12" s="146" t="s">
        <v>211</v>
      </c>
      <c r="AC12" s="146">
        <v>-2693.5</v>
      </c>
      <c r="AD12" s="146" t="s">
        <v>211</v>
      </c>
      <c r="AE12" s="146" t="s">
        <v>211</v>
      </c>
      <c r="AF12" s="147" t="s">
        <v>210</v>
      </c>
      <c r="AG12" s="157">
        <v>123.2337454</v>
      </c>
      <c r="AH12" s="134" t="s">
        <v>211</v>
      </c>
      <c r="AI12" s="130" t="s">
        <v>211</v>
      </c>
      <c r="AJ12" s="130" t="s">
        <v>211</v>
      </c>
      <c r="AK12" s="130" t="s">
        <v>211</v>
      </c>
      <c r="AL12" s="132" t="s">
        <v>517</v>
      </c>
      <c r="AM12" s="132" t="s">
        <v>518</v>
      </c>
      <c r="AN12" s="146" t="s">
        <v>211</v>
      </c>
      <c r="AO12" s="146" t="s">
        <v>211</v>
      </c>
      <c r="AP12" s="146" t="s">
        <v>211</v>
      </c>
      <c r="AQ12" s="146" t="s">
        <v>211</v>
      </c>
      <c r="AR12" s="146" t="s">
        <v>211</v>
      </c>
      <c r="AS12" s="146" t="s">
        <v>211</v>
      </c>
      <c r="AT12" s="146" t="s">
        <v>211</v>
      </c>
      <c r="AU12" s="147" t="s">
        <v>212</v>
      </c>
      <c r="AV12" s="161" t="s">
        <v>213</v>
      </c>
      <c r="AW12" s="156">
        <v>50</v>
      </c>
      <c r="AX12" s="156">
        <v>2.0699999999999998</v>
      </c>
      <c r="AY12" s="147" t="s">
        <v>215</v>
      </c>
      <c r="AZ12" s="146" t="s">
        <v>153</v>
      </c>
      <c r="BA12" s="147" t="s">
        <v>216</v>
      </c>
      <c r="BB12" s="161" t="s">
        <v>229</v>
      </c>
      <c r="BC12" s="156">
        <v>4</v>
      </c>
      <c r="BD12" s="165">
        <v>0.17935068069752946</v>
      </c>
      <c r="BE12" s="181">
        <v>20.684525968865429</v>
      </c>
      <c r="BF12" s="147" t="s">
        <v>222</v>
      </c>
      <c r="BG12" s="179">
        <v>0.28999999999999998</v>
      </c>
      <c r="BH12" s="146" t="s">
        <v>211</v>
      </c>
      <c r="BI12" s="146" t="s">
        <v>211</v>
      </c>
      <c r="BJ12" s="163" t="s">
        <v>211</v>
      </c>
      <c r="BK12" s="167" t="s">
        <v>278</v>
      </c>
      <c r="BL12" s="146" t="s">
        <v>211</v>
      </c>
      <c r="BM12" s="146" t="s">
        <v>211</v>
      </c>
      <c r="BN12" s="147" t="s">
        <v>215</v>
      </c>
      <c r="BO12" s="147" t="s">
        <v>279</v>
      </c>
      <c r="BP12" s="156" t="s">
        <v>211</v>
      </c>
      <c r="BQ12" s="156" t="s">
        <v>211</v>
      </c>
      <c r="BR12" s="156" t="s">
        <v>211</v>
      </c>
      <c r="BS12" s="156" t="s">
        <v>211</v>
      </c>
      <c r="BT12" s="156" t="s">
        <v>280</v>
      </c>
      <c r="BU12" s="156">
        <v>50</v>
      </c>
      <c r="BV12" s="156" t="s">
        <v>211</v>
      </c>
      <c r="BW12" s="156" t="s">
        <v>211</v>
      </c>
      <c r="BX12" s="193">
        <f t="shared" si="1"/>
        <v>27.80120430423996</v>
      </c>
      <c r="BY12" s="147" t="s">
        <v>281</v>
      </c>
      <c r="BZ12" s="168">
        <f t="shared" si="8"/>
        <v>0.32843113601715856</v>
      </c>
      <c r="CA12" s="168">
        <f t="shared" si="9"/>
        <v>0.33843563871898752</v>
      </c>
      <c r="CB12" s="180" t="s">
        <v>291</v>
      </c>
      <c r="CC12" s="162">
        <v>4</v>
      </c>
      <c r="CD12" s="169" t="s">
        <v>302</v>
      </c>
      <c r="CE12" s="170">
        <f t="shared" si="10"/>
        <v>0.12</v>
      </c>
      <c r="CF12" s="140">
        <f t="shared" si="2"/>
        <v>0.12</v>
      </c>
      <c r="CG12" s="147" t="s">
        <v>283</v>
      </c>
      <c r="CH12" s="147" t="s">
        <v>284</v>
      </c>
      <c r="CI12" s="147" t="s">
        <v>285</v>
      </c>
      <c r="CJ12" s="147"/>
      <c r="CK12" s="147" t="s">
        <v>211</v>
      </c>
      <c r="CL12" s="147" t="s">
        <v>284</v>
      </c>
      <c r="CM12" s="147" t="s">
        <v>211</v>
      </c>
      <c r="CN12" s="147" t="s">
        <v>211</v>
      </c>
      <c r="CO12" s="147" t="s">
        <v>211</v>
      </c>
      <c r="CP12" s="147" t="s">
        <v>211</v>
      </c>
      <c r="CQ12" s="147" t="s">
        <v>211</v>
      </c>
      <c r="CR12" s="147" t="s">
        <v>211</v>
      </c>
      <c r="CS12" s="147" t="s">
        <v>211</v>
      </c>
      <c r="CT12" s="147" t="s">
        <v>211</v>
      </c>
      <c r="CU12" s="178">
        <v>35.711447368421055</v>
      </c>
      <c r="CV12" s="172" t="s">
        <v>303</v>
      </c>
      <c r="CW12" s="161">
        <v>0.125</v>
      </c>
      <c r="CX12" s="147" t="s">
        <v>304</v>
      </c>
      <c r="CY12" s="146" t="s">
        <v>305</v>
      </c>
      <c r="CZ12" s="146" t="s">
        <v>211</v>
      </c>
      <c r="DA12" s="146" t="s">
        <v>211</v>
      </c>
      <c r="DB12" s="173" t="s">
        <v>306</v>
      </c>
      <c r="DC12" s="146" t="s">
        <v>305</v>
      </c>
      <c r="DD12" s="146" t="s">
        <v>211</v>
      </c>
      <c r="DE12" s="146" t="s">
        <v>211</v>
      </c>
      <c r="DF12" s="173" t="s">
        <v>306</v>
      </c>
      <c r="DG12" s="146" t="s">
        <v>305</v>
      </c>
      <c r="DH12" s="146" t="s">
        <v>211</v>
      </c>
      <c r="DI12" s="146" t="s">
        <v>211</v>
      </c>
      <c r="DJ12" s="173" t="s">
        <v>306</v>
      </c>
      <c r="DK12" s="146">
        <v>416</v>
      </c>
      <c r="DL12" s="146" t="s">
        <v>211</v>
      </c>
      <c r="DM12" s="146" t="s">
        <v>211</v>
      </c>
      <c r="DN12" s="147" t="s">
        <v>307</v>
      </c>
      <c r="DO12" s="146">
        <v>39.5</v>
      </c>
      <c r="DP12" s="146" t="s">
        <v>211</v>
      </c>
      <c r="DQ12" s="146" t="s">
        <v>211</v>
      </c>
      <c r="DR12" s="147" t="s">
        <v>308</v>
      </c>
      <c r="DS12" s="147" t="s">
        <v>309</v>
      </c>
      <c r="DT12" s="147" t="s">
        <v>310</v>
      </c>
      <c r="DU12" s="148">
        <f t="shared" si="3"/>
        <v>1.0192320417422098</v>
      </c>
      <c r="DV12" s="146" t="s">
        <v>211</v>
      </c>
      <c r="DW12" s="146" t="s">
        <v>211</v>
      </c>
      <c r="DX12" s="147" t="s">
        <v>507</v>
      </c>
      <c r="DY12" s="149" t="s">
        <v>311</v>
      </c>
      <c r="DZ12" s="147" t="s">
        <v>312</v>
      </c>
      <c r="EA12" s="147" t="s">
        <v>323</v>
      </c>
      <c r="EB12" s="147" t="s">
        <v>314</v>
      </c>
      <c r="EC12" s="174" t="s">
        <v>315</v>
      </c>
      <c r="ED12" s="174" t="s">
        <v>315</v>
      </c>
      <c r="EE12" s="147" t="s">
        <v>543</v>
      </c>
      <c r="EF12" s="147" t="s">
        <v>211</v>
      </c>
      <c r="EG12" s="147" t="s">
        <v>211</v>
      </c>
      <c r="EH12" s="147" t="s">
        <v>371</v>
      </c>
      <c r="EI12" s="147" t="s">
        <v>381</v>
      </c>
      <c r="EJ12" s="147" t="s">
        <v>373</v>
      </c>
      <c r="EK12" s="165">
        <v>2273.5647749812533</v>
      </c>
      <c r="EL12" s="147" t="s">
        <v>429</v>
      </c>
      <c r="EM12" s="146">
        <v>54</v>
      </c>
      <c r="EN12" s="146">
        <v>54</v>
      </c>
      <c r="EO12" s="156" t="s">
        <v>211</v>
      </c>
      <c r="EP12" s="156" t="s">
        <v>211</v>
      </c>
      <c r="EQ12" s="156" t="s">
        <v>211</v>
      </c>
      <c r="ER12" s="156" t="s">
        <v>211</v>
      </c>
      <c r="ES12" s="175">
        <v>8.1013395500126144</v>
      </c>
      <c r="ET12" s="147" t="s">
        <v>430</v>
      </c>
      <c r="EU12" s="146">
        <v>0.03</v>
      </c>
      <c r="EV12" s="146">
        <v>0.03</v>
      </c>
      <c r="EW12" s="176">
        <v>317.83664198509126</v>
      </c>
      <c r="EX12" s="177">
        <v>0</v>
      </c>
      <c r="EY12" s="147" t="s">
        <v>443</v>
      </c>
      <c r="EZ12" s="176">
        <v>317.83664198509126</v>
      </c>
      <c r="FA12" s="178">
        <v>26.733275604779756</v>
      </c>
      <c r="FB12" s="178">
        <v>26.733275604779756</v>
      </c>
      <c r="FC12" s="147" t="s">
        <v>491</v>
      </c>
      <c r="FD12" s="147" t="s">
        <v>492</v>
      </c>
      <c r="FE12" s="156" t="s">
        <v>211</v>
      </c>
      <c r="FF12" s="156" t="s">
        <v>211</v>
      </c>
      <c r="FG12" s="156" t="s">
        <v>211</v>
      </c>
      <c r="FH12" s="156" t="s">
        <v>211</v>
      </c>
      <c r="FI12" s="156" t="s">
        <v>211</v>
      </c>
      <c r="FJ12" s="156" t="s">
        <v>211</v>
      </c>
      <c r="FK12" s="156" t="s">
        <v>211</v>
      </c>
      <c r="FL12" s="156" t="s">
        <v>211</v>
      </c>
      <c r="FM12" s="156" t="s">
        <v>211</v>
      </c>
      <c r="FN12" s="156" t="s">
        <v>211</v>
      </c>
      <c r="FO12" s="156" t="s">
        <v>211</v>
      </c>
      <c r="FP12" s="156" t="s">
        <v>211</v>
      </c>
      <c r="FQ12" s="147" t="s">
        <v>516</v>
      </c>
    </row>
    <row r="13" spans="1:191" s="156" customFormat="1" ht="18">
      <c r="A13" s="131" t="s">
        <v>207</v>
      </c>
      <c r="B13" s="156" t="s">
        <v>208</v>
      </c>
      <c r="C13" s="156">
        <v>2009</v>
      </c>
      <c r="D13" s="147" t="s">
        <v>497</v>
      </c>
      <c r="E13" s="157">
        <f t="shared" si="4"/>
        <v>128.05761200000001</v>
      </c>
      <c r="F13" s="133" t="s">
        <v>211</v>
      </c>
      <c r="G13" s="133" t="s">
        <v>211</v>
      </c>
      <c r="H13" s="157">
        <f t="shared" si="5"/>
        <v>279.30297474996462</v>
      </c>
      <c r="I13" s="157">
        <f t="shared" si="13"/>
        <v>22.819949071978964</v>
      </c>
      <c r="J13" s="157">
        <f t="shared" si="14"/>
        <v>22.819949071978964</v>
      </c>
      <c r="K13" s="158" t="s">
        <v>148</v>
      </c>
      <c r="L13" s="159" t="s">
        <v>149</v>
      </c>
      <c r="M13" s="160" t="s">
        <v>496</v>
      </c>
      <c r="N13" s="146" t="s">
        <v>527</v>
      </c>
      <c r="O13" s="161" t="s">
        <v>150</v>
      </c>
      <c r="P13" s="161" t="s">
        <v>151</v>
      </c>
      <c r="Q13" s="146">
        <v>1</v>
      </c>
      <c r="R13" s="146">
        <v>2</v>
      </c>
      <c r="S13" s="162">
        <v>49</v>
      </c>
      <c r="T13" s="162">
        <v>51</v>
      </c>
      <c r="U13" s="162" t="s">
        <v>160</v>
      </c>
      <c r="V13" s="146" t="s">
        <v>211</v>
      </c>
      <c r="W13" s="146" t="s">
        <v>211</v>
      </c>
      <c r="X13" s="146" t="s">
        <v>209</v>
      </c>
      <c r="Y13" s="146">
        <v>4.7699999999999996</v>
      </c>
      <c r="Z13" s="146">
        <v>-20.93</v>
      </c>
      <c r="AA13" s="146" t="s">
        <v>211</v>
      </c>
      <c r="AB13" s="146" t="s">
        <v>211</v>
      </c>
      <c r="AC13" s="146">
        <v>-2693.5</v>
      </c>
      <c r="AD13" s="146" t="s">
        <v>211</v>
      </c>
      <c r="AE13" s="146" t="s">
        <v>211</v>
      </c>
      <c r="AF13" s="147" t="s">
        <v>210</v>
      </c>
      <c r="AG13" s="157">
        <v>128.05761200000001</v>
      </c>
      <c r="AH13" s="134" t="s">
        <v>211</v>
      </c>
      <c r="AI13" s="130" t="s">
        <v>211</v>
      </c>
      <c r="AJ13" s="130" t="s">
        <v>211</v>
      </c>
      <c r="AK13" s="130" t="s">
        <v>211</v>
      </c>
      <c r="AL13" s="132" t="s">
        <v>517</v>
      </c>
      <c r="AM13" s="132" t="s">
        <v>518</v>
      </c>
      <c r="AN13" s="146" t="s">
        <v>211</v>
      </c>
      <c r="AO13" s="146" t="s">
        <v>211</v>
      </c>
      <c r="AP13" s="146" t="s">
        <v>211</v>
      </c>
      <c r="AQ13" s="146" t="s">
        <v>211</v>
      </c>
      <c r="AR13" s="146" t="s">
        <v>211</v>
      </c>
      <c r="AS13" s="146" t="s">
        <v>211</v>
      </c>
      <c r="AT13" s="146" t="s">
        <v>211</v>
      </c>
      <c r="AU13" s="147" t="s">
        <v>212</v>
      </c>
      <c r="AV13" s="161" t="s">
        <v>213</v>
      </c>
      <c r="AW13" s="156">
        <v>50</v>
      </c>
      <c r="AX13" s="156">
        <v>3.12</v>
      </c>
      <c r="AY13" s="147" t="s">
        <v>215</v>
      </c>
      <c r="AZ13" s="146" t="s">
        <v>153</v>
      </c>
      <c r="BA13" s="147" t="s">
        <v>216</v>
      </c>
      <c r="BB13" s="161" t="s">
        <v>230</v>
      </c>
      <c r="BC13" s="156">
        <v>3</v>
      </c>
      <c r="BD13" s="165">
        <v>0.12719189352226082</v>
      </c>
      <c r="BE13" s="181">
        <v>20.987533637288987</v>
      </c>
      <c r="BF13" s="147" t="s">
        <v>222</v>
      </c>
      <c r="BG13" s="179">
        <v>0.33</v>
      </c>
      <c r="BH13" s="146" t="s">
        <v>211</v>
      </c>
      <c r="BI13" s="146" t="s">
        <v>211</v>
      </c>
      <c r="BJ13" s="163" t="s">
        <v>211</v>
      </c>
      <c r="BK13" s="167" t="s">
        <v>278</v>
      </c>
      <c r="BL13" s="146" t="s">
        <v>211</v>
      </c>
      <c r="BM13" s="146" t="s">
        <v>211</v>
      </c>
      <c r="BN13" s="147" t="s">
        <v>215</v>
      </c>
      <c r="BO13" s="147" t="s">
        <v>279</v>
      </c>
      <c r="BP13" s="156" t="s">
        <v>211</v>
      </c>
      <c r="BQ13" s="156" t="s">
        <v>211</v>
      </c>
      <c r="BR13" s="156" t="s">
        <v>211</v>
      </c>
      <c r="BS13" s="156" t="s">
        <v>211</v>
      </c>
      <c r="BT13" s="156" t="s">
        <v>280</v>
      </c>
      <c r="BU13" s="156">
        <v>50</v>
      </c>
      <c r="BV13" s="156" t="s">
        <v>211</v>
      </c>
      <c r="BW13" s="156" t="s">
        <v>211</v>
      </c>
      <c r="BX13" s="193">
        <f t="shared" si="1"/>
        <v>26.994863272741789</v>
      </c>
      <c r="BY13" s="147" t="s">
        <v>281</v>
      </c>
      <c r="BZ13" s="168">
        <f t="shared" si="8"/>
        <v>0.32843113601715856</v>
      </c>
      <c r="CA13" s="168">
        <f t="shared" si="9"/>
        <v>0.33843563871898397</v>
      </c>
      <c r="CB13" s="180" t="s">
        <v>292</v>
      </c>
      <c r="CC13" s="162">
        <v>3.72</v>
      </c>
      <c r="CD13" s="169" t="s">
        <v>302</v>
      </c>
      <c r="CE13" s="170">
        <f t="shared" si="10"/>
        <v>0.1116</v>
      </c>
      <c r="CF13" s="140">
        <f t="shared" si="2"/>
        <v>0.1116</v>
      </c>
      <c r="CG13" s="147" t="s">
        <v>283</v>
      </c>
      <c r="CH13" s="147" t="s">
        <v>284</v>
      </c>
      <c r="CI13" s="147" t="s">
        <v>285</v>
      </c>
      <c r="CJ13" s="147"/>
      <c r="CK13" s="147" t="s">
        <v>211</v>
      </c>
      <c r="CL13" s="147" t="s">
        <v>284</v>
      </c>
      <c r="CM13" s="147" t="s">
        <v>211</v>
      </c>
      <c r="CN13" s="147" t="s">
        <v>211</v>
      </c>
      <c r="CO13" s="147" t="s">
        <v>211</v>
      </c>
      <c r="CP13" s="147" t="s">
        <v>211</v>
      </c>
      <c r="CQ13" s="147" t="s">
        <v>211</v>
      </c>
      <c r="CR13" s="147" t="s">
        <v>211</v>
      </c>
      <c r="CS13" s="147" t="s">
        <v>211</v>
      </c>
      <c r="CT13" s="147" t="s">
        <v>211</v>
      </c>
      <c r="CU13" s="178">
        <v>35.969150526315794</v>
      </c>
      <c r="CV13" s="172" t="s">
        <v>303</v>
      </c>
      <c r="CW13" s="161">
        <v>0.15000000000000002</v>
      </c>
      <c r="CX13" s="147" t="s">
        <v>304</v>
      </c>
      <c r="CY13" s="146" t="s">
        <v>305</v>
      </c>
      <c r="CZ13" s="146" t="s">
        <v>211</v>
      </c>
      <c r="DA13" s="146" t="s">
        <v>211</v>
      </c>
      <c r="DB13" s="173" t="s">
        <v>306</v>
      </c>
      <c r="DC13" s="146" t="s">
        <v>305</v>
      </c>
      <c r="DD13" s="146" t="s">
        <v>211</v>
      </c>
      <c r="DE13" s="146" t="s">
        <v>211</v>
      </c>
      <c r="DF13" s="173" t="s">
        <v>306</v>
      </c>
      <c r="DG13" s="146" t="s">
        <v>305</v>
      </c>
      <c r="DH13" s="146" t="s">
        <v>211</v>
      </c>
      <c r="DI13" s="146" t="s">
        <v>211</v>
      </c>
      <c r="DJ13" s="173" t="s">
        <v>306</v>
      </c>
      <c r="DK13" s="146">
        <v>416</v>
      </c>
      <c r="DL13" s="146" t="s">
        <v>211</v>
      </c>
      <c r="DM13" s="146" t="s">
        <v>211</v>
      </c>
      <c r="DN13" s="147" t="s">
        <v>307</v>
      </c>
      <c r="DO13" s="146">
        <v>39.5</v>
      </c>
      <c r="DP13" s="146" t="s">
        <v>211</v>
      </c>
      <c r="DQ13" s="146" t="s">
        <v>211</v>
      </c>
      <c r="DR13" s="147" t="s">
        <v>308</v>
      </c>
      <c r="DS13" s="147" t="s">
        <v>309</v>
      </c>
      <c r="DT13" s="147" t="s">
        <v>310</v>
      </c>
      <c r="DU13" s="148">
        <f t="shared" si="3"/>
        <v>1.0192717177526647</v>
      </c>
      <c r="DV13" s="146" t="s">
        <v>211</v>
      </c>
      <c r="DW13" s="146" t="s">
        <v>211</v>
      </c>
      <c r="DX13" s="147" t="s">
        <v>507</v>
      </c>
      <c r="DY13" s="149" t="s">
        <v>311</v>
      </c>
      <c r="DZ13" s="147" t="s">
        <v>312</v>
      </c>
      <c r="EA13" s="147" t="s">
        <v>324</v>
      </c>
      <c r="EB13" s="147" t="s">
        <v>314</v>
      </c>
      <c r="EC13" s="174" t="s">
        <v>315</v>
      </c>
      <c r="ED13" s="174" t="s">
        <v>315</v>
      </c>
      <c r="EE13" s="147" t="s">
        <v>543</v>
      </c>
      <c r="EF13" s="147" t="s">
        <v>211</v>
      </c>
      <c r="EG13" s="147" t="s">
        <v>211</v>
      </c>
      <c r="EH13" s="147" t="s">
        <v>371</v>
      </c>
      <c r="EI13" s="147" t="s">
        <v>382</v>
      </c>
      <c r="EJ13" s="147" t="s">
        <v>373</v>
      </c>
      <c r="EK13" s="165">
        <v>2286.3506870032838</v>
      </c>
      <c r="EL13" s="147" t="s">
        <v>429</v>
      </c>
      <c r="EM13" s="146">
        <v>54</v>
      </c>
      <c r="EN13" s="146">
        <v>54</v>
      </c>
      <c r="EO13" s="156" t="s">
        <v>211</v>
      </c>
      <c r="EP13" s="156" t="s">
        <v>211</v>
      </c>
      <c r="EQ13" s="156" t="s">
        <v>211</v>
      </c>
      <c r="ER13" s="156" t="s">
        <v>211</v>
      </c>
      <c r="ES13" s="175">
        <v>8.1471627403663529</v>
      </c>
      <c r="ET13" s="147" t="s">
        <v>430</v>
      </c>
      <c r="EU13" s="146">
        <v>0.03</v>
      </c>
      <c r="EV13" s="146">
        <v>0.03</v>
      </c>
      <c r="EW13" s="176">
        <v>279.30297474996462</v>
      </c>
      <c r="EX13" s="177">
        <v>0</v>
      </c>
      <c r="EY13" s="147" t="s">
        <v>444</v>
      </c>
      <c r="EZ13" s="176">
        <v>279.30297474996462</v>
      </c>
      <c r="FA13" s="178">
        <v>22.819949071978964</v>
      </c>
      <c r="FB13" s="178">
        <v>22.819949071978964</v>
      </c>
      <c r="FC13" s="147" t="s">
        <v>491</v>
      </c>
      <c r="FD13" s="147" t="s">
        <v>492</v>
      </c>
      <c r="FE13" s="156" t="s">
        <v>211</v>
      </c>
      <c r="FF13" s="156" t="s">
        <v>211</v>
      </c>
      <c r="FG13" s="156" t="s">
        <v>211</v>
      </c>
      <c r="FH13" s="156" t="s">
        <v>211</v>
      </c>
      <c r="FI13" s="156" t="s">
        <v>211</v>
      </c>
      <c r="FJ13" s="156" t="s">
        <v>211</v>
      </c>
      <c r="FK13" s="156" t="s">
        <v>211</v>
      </c>
      <c r="FL13" s="156" t="s">
        <v>211</v>
      </c>
      <c r="FM13" s="156" t="s">
        <v>211</v>
      </c>
      <c r="FN13" s="156" t="s">
        <v>211</v>
      </c>
      <c r="FO13" s="156" t="s">
        <v>211</v>
      </c>
      <c r="FP13" s="156" t="s">
        <v>211</v>
      </c>
      <c r="FQ13" s="147" t="s">
        <v>516</v>
      </c>
    </row>
    <row r="14" spans="1:191" s="156" customFormat="1" ht="18">
      <c r="A14" s="131" t="s">
        <v>207</v>
      </c>
      <c r="B14" s="156" t="s">
        <v>208</v>
      </c>
      <c r="C14" s="156">
        <v>2009</v>
      </c>
      <c r="D14" s="147" t="s">
        <v>497</v>
      </c>
      <c r="E14" s="157">
        <f t="shared" si="4"/>
        <v>136.83731399999999</v>
      </c>
      <c r="F14" s="133" t="s">
        <v>211</v>
      </c>
      <c r="G14" s="133" t="s">
        <v>211</v>
      </c>
      <c r="H14" s="157">
        <f t="shared" si="5"/>
        <v>194.88985884048381</v>
      </c>
      <c r="I14" s="157">
        <f t="shared" si="13"/>
        <v>14.857594576570625</v>
      </c>
      <c r="J14" s="157">
        <f t="shared" si="14"/>
        <v>14.857594576570625</v>
      </c>
      <c r="K14" s="158" t="s">
        <v>148</v>
      </c>
      <c r="L14" s="159" t="s">
        <v>149</v>
      </c>
      <c r="M14" s="160" t="s">
        <v>496</v>
      </c>
      <c r="N14" s="146" t="s">
        <v>528</v>
      </c>
      <c r="O14" s="161" t="s">
        <v>150</v>
      </c>
      <c r="P14" s="161" t="s">
        <v>151</v>
      </c>
      <c r="Q14" s="146">
        <v>1</v>
      </c>
      <c r="R14" s="146">
        <v>2</v>
      </c>
      <c r="S14" s="162">
        <v>70</v>
      </c>
      <c r="T14" s="162">
        <v>72</v>
      </c>
      <c r="U14" s="162" t="s">
        <v>161</v>
      </c>
      <c r="V14" s="146" t="s">
        <v>211</v>
      </c>
      <c r="W14" s="146" t="s">
        <v>211</v>
      </c>
      <c r="X14" s="146" t="s">
        <v>209</v>
      </c>
      <c r="Y14" s="146">
        <v>4.7699999999999996</v>
      </c>
      <c r="Z14" s="146">
        <v>-20.93</v>
      </c>
      <c r="AA14" s="146" t="s">
        <v>211</v>
      </c>
      <c r="AB14" s="146" t="s">
        <v>211</v>
      </c>
      <c r="AC14" s="146">
        <v>-2693.5</v>
      </c>
      <c r="AD14" s="146" t="s">
        <v>211</v>
      </c>
      <c r="AE14" s="146" t="s">
        <v>211</v>
      </c>
      <c r="AF14" s="147" t="s">
        <v>210</v>
      </c>
      <c r="AG14" s="157">
        <v>136.83731399999999</v>
      </c>
      <c r="AH14" s="134" t="s">
        <v>211</v>
      </c>
      <c r="AI14" s="130" t="s">
        <v>211</v>
      </c>
      <c r="AJ14" s="130" t="s">
        <v>211</v>
      </c>
      <c r="AK14" s="130" t="s">
        <v>211</v>
      </c>
      <c r="AL14" s="132" t="s">
        <v>517</v>
      </c>
      <c r="AM14" s="132" t="s">
        <v>518</v>
      </c>
      <c r="AN14" s="146" t="s">
        <v>211</v>
      </c>
      <c r="AO14" s="146" t="s">
        <v>211</v>
      </c>
      <c r="AP14" s="146" t="s">
        <v>211</v>
      </c>
      <c r="AQ14" s="146" t="s">
        <v>211</v>
      </c>
      <c r="AR14" s="146" t="s">
        <v>211</v>
      </c>
      <c r="AS14" s="146" t="s">
        <v>211</v>
      </c>
      <c r="AT14" s="146" t="s">
        <v>211</v>
      </c>
      <c r="AU14" s="147" t="s">
        <v>212</v>
      </c>
      <c r="AV14" s="161" t="s">
        <v>213</v>
      </c>
      <c r="AW14" s="156">
        <v>50</v>
      </c>
      <c r="AX14" s="156">
        <v>4.0599999999999996</v>
      </c>
      <c r="AY14" s="147" t="s">
        <v>215</v>
      </c>
      <c r="AZ14" s="146" t="s">
        <v>153</v>
      </c>
      <c r="BA14" s="147" t="s">
        <v>216</v>
      </c>
      <c r="BB14" s="182" t="s">
        <v>277</v>
      </c>
      <c r="BC14" s="156">
        <v>3</v>
      </c>
      <c r="BD14" s="165">
        <v>0.19447936194419674</v>
      </c>
      <c r="BE14" s="181">
        <v>21.814836821688377</v>
      </c>
      <c r="BF14" s="147" t="s">
        <v>222</v>
      </c>
      <c r="BG14" s="179">
        <v>0.33</v>
      </c>
      <c r="BH14" s="146" t="s">
        <v>211</v>
      </c>
      <c r="BI14" s="146" t="s">
        <v>211</v>
      </c>
      <c r="BJ14" s="163" t="s">
        <v>211</v>
      </c>
      <c r="BK14" s="167" t="s">
        <v>278</v>
      </c>
      <c r="BL14" s="146" t="s">
        <v>211</v>
      </c>
      <c r="BM14" s="146" t="s">
        <v>211</v>
      </c>
      <c r="BN14" s="147" t="s">
        <v>215</v>
      </c>
      <c r="BO14" s="147" t="s">
        <v>279</v>
      </c>
      <c r="BP14" s="156" t="s">
        <v>211</v>
      </c>
      <c r="BQ14" s="156" t="s">
        <v>211</v>
      </c>
      <c r="BR14" s="156" t="s">
        <v>211</v>
      </c>
      <c r="BS14" s="156" t="s">
        <v>211</v>
      </c>
      <c r="BT14" s="156" t="s">
        <v>280</v>
      </c>
      <c r="BU14" s="156">
        <v>50</v>
      </c>
      <c r="BV14" s="156" t="s">
        <v>211</v>
      </c>
      <c r="BW14" s="156" t="s">
        <v>211</v>
      </c>
      <c r="BX14" s="193">
        <f t="shared" si="1"/>
        <v>23.995756427053557</v>
      </c>
      <c r="BY14" s="147" t="s">
        <v>281</v>
      </c>
      <c r="BZ14" s="168">
        <f t="shared" si="8"/>
        <v>0.32843113601716212</v>
      </c>
      <c r="CA14" s="168">
        <f t="shared" si="9"/>
        <v>0.33843563871898397</v>
      </c>
      <c r="CB14" s="180" t="s">
        <v>293</v>
      </c>
      <c r="CC14" s="162">
        <v>2.84</v>
      </c>
      <c r="CD14" s="169" t="s">
        <v>302</v>
      </c>
      <c r="CE14" s="170">
        <f t="shared" si="10"/>
        <v>8.5199999999999998E-2</v>
      </c>
      <c r="CF14" s="140">
        <f t="shared" si="2"/>
        <v>8.5199999999999998E-2</v>
      </c>
      <c r="CG14" s="147" t="s">
        <v>283</v>
      </c>
      <c r="CH14" s="147" t="s">
        <v>284</v>
      </c>
      <c r="CI14" s="147" t="s">
        <v>285</v>
      </c>
      <c r="CJ14" s="147"/>
      <c r="CK14" s="147" t="s">
        <v>211</v>
      </c>
      <c r="CL14" s="147" t="s">
        <v>284</v>
      </c>
      <c r="CM14" s="147" t="s">
        <v>211</v>
      </c>
      <c r="CN14" s="147" t="s">
        <v>211</v>
      </c>
      <c r="CO14" s="147" t="s">
        <v>211</v>
      </c>
      <c r="CP14" s="147" t="s">
        <v>211</v>
      </c>
      <c r="CQ14" s="147" t="s">
        <v>211</v>
      </c>
      <c r="CR14" s="147" t="s">
        <v>211</v>
      </c>
      <c r="CS14" s="147" t="s">
        <v>211</v>
      </c>
      <c r="CT14" s="147" t="s">
        <v>211</v>
      </c>
      <c r="CU14" s="178">
        <v>36.880818947368425</v>
      </c>
      <c r="CV14" s="172" t="s">
        <v>303</v>
      </c>
      <c r="CW14" s="161">
        <v>0.125</v>
      </c>
      <c r="CX14" s="147" t="s">
        <v>304</v>
      </c>
      <c r="CY14" s="146" t="s">
        <v>305</v>
      </c>
      <c r="CZ14" s="146" t="s">
        <v>211</v>
      </c>
      <c r="DA14" s="146" t="s">
        <v>211</v>
      </c>
      <c r="DB14" s="173" t="s">
        <v>306</v>
      </c>
      <c r="DC14" s="146" t="s">
        <v>305</v>
      </c>
      <c r="DD14" s="146" t="s">
        <v>211</v>
      </c>
      <c r="DE14" s="146" t="s">
        <v>211</v>
      </c>
      <c r="DF14" s="173" t="s">
        <v>306</v>
      </c>
      <c r="DG14" s="146" t="s">
        <v>305</v>
      </c>
      <c r="DH14" s="146" t="s">
        <v>211</v>
      </c>
      <c r="DI14" s="146" t="s">
        <v>211</v>
      </c>
      <c r="DJ14" s="173" t="s">
        <v>306</v>
      </c>
      <c r="DK14" s="146">
        <v>416</v>
      </c>
      <c r="DL14" s="146" t="s">
        <v>211</v>
      </c>
      <c r="DM14" s="146" t="s">
        <v>211</v>
      </c>
      <c r="DN14" s="147" t="s">
        <v>307</v>
      </c>
      <c r="DO14" s="146">
        <v>39.5</v>
      </c>
      <c r="DP14" s="146" t="s">
        <v>211</v>
      </c>
      <c r="DQ14" s="146" t="s">
        <v>211</v>
      </c>
      <c r="DR14" s="147" t="s">
        <v>308</v>
      </c>
      <c r="DS14" s="147" t="s">
        <v>309</v>
      </c>
      <c r="DT14" s="147" t="s">
        <v>310</v>
      </c>
      <c r="DU14" s="148">
        <f t="shared" si="3"/>
        <v>1.0194192888050069</v>
      </c>
      <c r="DV14" s="146" t="s">
        <v>211</v>
      </c>
      <c r="DW14" s="146" t="s">
        <v>211</v>
      </c>
      <c r="DX14" s="147" t="s">
        <v>507</v>
      </c>
      <c r="DY14" s="149" t="s">
        <v>311</v>
      </c>
      <c r="DZ14" s="147" t="s">
        <v>312</v>
      </c>
      <c r="EA14" s="147" t="s">
        <v>325</v>
      </c>
      <c r="EB14" s="147" t="s">
        <v>314</v>
      </c>
      <c r="EC14" s="174" t="s">
        <v>315</v>
      </c>
      <c r="ED14" s="174" t="s">
        <v>315</v>
      </c>
      <c r="EE14" s="147" t="s">
        <v>543</v>
      </c>
      <c r="EF14" s="147" t="s">
        <v>211</v>
      </c>
      <c r="EG14" s="147" t="s">
        <v>211</v>
      </c>
      <c r="EH14" s="147" t="s">
        <v>371</v>
      </c>
      <c r="EI14" s="147" t="s">
        <v>383</v>
      </c>
      <c r="EJ14" s="147" t="s">
        <v>373</v>
      </c>
      <c r="EK14" s="165">
        <v>2338.5969215530745</v>
      </c>
      <c r="EL14" s="147" t="s">
        <v>429</v>
      </c>
      <c r="EM14" s="146">
        <v>54</v>
      </c>
      <c r="EN14" s="146">
        <v>54</v>
      </c>
      <c r="EO14" s="156" t="s">
        <v>211</v>
      </c>
      <c r="EP14" s="156" t="s">
        <v>211</v>
      </c>
      <c r="EQ14" s="156" t="s">
        <v>211</v>
      </c>
      <c r="ER14" s="156" t="s">
        <v>211</v>
      </c>
      <c r="ES14" s="175">
        <v>8.2756231227597894</v>
      </c>
      <c r="ET14" s="147" t="s">
        <v>430</v>
      </c>
      <c r="EU14" s="146">
        <v>0.03</v>
      </c>
      <c r="EV14" s="146">
        <v>0.03</v>
      </c>
      <c r="EW14" s="176">
        <v>194.88985884048381</v>
      </c>
      <c r="EX14" s="177">
        <v>0</v>
      </c>
      <c r="EY14" s="147" t="s">
        <v>445</v>
      </c>
      <c r="EZ14" s="176">
        <v>194.88985884048381</v>
      </c>
      <c r="FA14" s="178">
        <v>14.857594576570625</v>
      </c>
      <c r="FB14" s="178">
        <v>14.857594576570625</v>
      </c>
      <c r="FC14" s="147" t="s">
        <v>491</v>
      </c>
      <c r="FD14" s="147" t="s">
        <v>492</v>
      </c>
      <c r="FE14" s="156" t="s">
        <v>211</v>
      </c>
      <c r="FF14" s="156" t="s">
        <v>211</v>
      </c>
      <c r="FG14" s="156" t="s">
        <v>211</v>
      </c>
      <c r="FH14" s="156" t="s">
        <v>211</v>
      </c>
      <c r="FI14" s="156" t="s">
        <v>211</v>
      </c>
      <c r="FJ14" s="156" t="s">
        <v>211</v>
      </c>
      <c r="FK14" s="156" t="s">
        <v>211</v>
      </c>
      <c r="FL14" s="156" t="s">
        <v>211</v>
      </c>
      <c r="FM14" s="156" t="s">
        <v>211</v>
      </c>
      <c r="FN14" s="156" t="s">
        <v>211</v>
      </c>
      <c r="FO14" s="156" t="s">
        <v>211</v>
      </c>
      <c r="FP14" s="156" t="s">
        <v>211</v>
      </c>
      <c r="FQ14" s="147" t="s">
        <v>516</v>
      </c>
    </row>
    <row r="15" spans="1:191" s="156" customFormat="1" ht="18">
      <c r="A15" s="131" t="s">
        <v>207</v>
      </c>
      <c r="B15" s="156" t="s">
        <v>208</v>
      </c>
      <c r="C15" s="156">
        <v>2009</v>
      </c>
      <c r="D15" s="147" t="s">
        <v>497</v>
      </c>
      <c r="E15" s="157">
        <f t="shared" si="4"/>
        <v>138.59325440000001</v>
      </c>
      <c r="F15" s="133" t="s">
        <v>211</v>
      </c>
      <c r="G15" s="133" t="s">
        <v>211</v>
      </c>
      <c r="H15" s="157">
        <f t="shared" si="5"/>
        <v>175.16135030197873</v>
      </c>
      <c r="I15" s="157">
        <f t="shared" si="13"/>
        <v>13.214808309928291</v>
      </c>
      <c r="J15" s="157">
        <f t="shared" si="14"/>
        <v>13.214808309928291</v>
      </c>
      <c r="K15" s="158" t="s">
        <v>148</v>
      </c>
      <c r="L15" s="159" t="s">
        <v>149</v>
      </c>
      <c r="M15" s="160" t="s">
        <v>496</v>
      </c>
      <c r="N15" s="146" t="s">
        <v>529</v>
      </c>
      <c r="O15" s="161" t="s">
        <v>150</v>
      </c>
      <c r="P15" s="161" t="s">
        <v>151</v>
      </c>
      <c r="Q15" s="146">
        <v>1</v>
      </c>
      <c r="R15" s="146">
        <v>2</v>
      </c>
      <c r="S15" s="162">
        <v>74</v>
      </c>
      <c r="T15" s="162">
        <v>76</v>
      </c>
      <c r="U15" s="162" t="s">
        <v>162</v>
      </c>
      <c r="V15" s="146" t="s">
        <v>211</v>
      </c>
      <c r="W15" s="146" t="s">
        <v>211</v>
      </c>
      <c r="X15" s="146" t="s">
        <v>209</v>
      </c>
      <c r="Y15" s="146">
        <v>4.7699999999999996</v>
      </c>
      <c r="Z15" s="146">
        <v>-20.93</v>
      </c>
      <c r="AA15" s="146" t="s">
        <v>211</v>
      </c>
      <c r="AB15" s="146" t="s">
        <v>211</v>
      </c>
      <c r="AC15" s="146">
        <v>-2693.5</v>
      </c>
      <c r="AD15" s="146" t="s">
        <v>211</v>
      </c>
      <c r="AE15" s="146" t="s">
        <v>211</v>
      </c>
      <c r="AF15" s="147" t="s">
        <v>210</v>
      </c>
      <c r="AG15" s="157">
        <v>138.59325440000001</v>
      </c>
      <c r="AH15" s="134" t="s">
        <v>211</v>
      </c>
      <c r="AI15" s="130" t="s">
        <v>211</v>
      </c>
      <c r="AJ15" s="130" t="s">
        <v>211</v>
      </c>
      <c r="AK15" s="130" t="s">
        <v>211</v>
      </c>
      <c r="AL15" s="132" t="s">
        <v>517</v>
      </c>
      <c r="AM15" s="132" t="s">
        <v>518</v>
      </c>
      <c r="AN15" s="146" t="s">
        <v>211</v>
      </c>
      <c r="AO15" s="146" t="s">
        <v>211</v>
      </c>
      <c r="AP15" s="146" t="s">
        <v>211</v>
      </c>
      <c r="AQ15" s="146" t="s">
        <v>211</v>
      </c>
      <c r="AR15" s="146" t="s">
        <v>211</v>
      </c>
      <c r="AS15" s="146" t="s">
        <v>211</v>
      </c>
      <c r="AT15" s="146" t="s">
        <v>211</v>
      </c>
      <c r="AU15" s="147" t="s">
        <v>212</v>
      </c>
      <c r="AV15" s="161" t="s">
        <v>213</v>
      </c>
      <c r="AW15" s="156">
        <v>50</v>
      </c>
      <c r="AX15" s="156">
        <v>2.35</v>
      </c>
      <c r="AY15" s="147" t="s">
        <v>215</v>
      </c>
      <c r="AZ15" s="146" t="s">
        <v>153</v>
      </c>
      <c r="BA15" s="147" t="s">
        <v>216</v>
      </c>
      <c r="BB15" s="161" t="s">
        <v>231</v>
      </c>
      <c r="BC15" s="156">
        <v>3</v>
      </c>
      <c r="BD15" s="183">
        <v>0.49535621302026611</v>
      </c>
      <c r="BE15" s="181">
        <v>22.231612197843909</v>
      </c>
      <c r="BF15" s="147" t="s">
        <v>222</v>
      </c>
      <c r="BG15" s="179">
        <v>0.5</v>
      </c>
      <c r="BH15" s="146" t="s">
        <v>211</v>
      </c>
      <c r="BI15" s="146" t="s">
        <v>211</v>
      </c>
      <c r="BJ15" s="163" t="s">
        <v>211</v>
      </c>
      <c r="BK15" s="167" t="s">
        <v>278</v>
      </c>
      <c r="BL15" s="146" t="s">
        <v>211</v>
      </c>
      <c r="BM15" s="146" t="s">
        <v>211</v>
      </c>
      <c r="BN15" s="147" t="s">
        <v>215</v>
      </c>
      <c r="BO15" s="147" t="s">
        <v>279</v>
      </c>
      <c r="BP15" s="156" t="s">
        <v>211</v>
      </c>
      <c r="BQ15" s="156" t="s">
        <v>211</v>
      </c>
      <c r="BR15" s="156" t="s">
        <v>211</v>
      </c>
      <c r="BS15" s="156" t="s">
        <v>211</v>
      </c>
      <c r="BT15" s="156" t="s">
        <v>280</v>
      </c>
      <c r="BU15" s="156">
        <v>50</v>
      </c>
      <c r="BV15" s="156" t="s">
        <v>211</v>
      </c>
      <c r="BW15" s="156" t="s">
        <v>211</v>
      </c>
      <c r="BX15" s="193">
        <f t="shared" si="1"/>
        <v>24.604736832553503</v>
      </c>
      <c r="BY15" s="147" t="s">
        <v>281</v>
      </c>
      <c r="BZ15" s="168">
        <f t="shared" si="8"/>
        <v>0.32843113601716212</v>
      </c>
      <c r="CA15" s="168">
        <f t="shared" si="9"/>
        <v>0.33843563871898397</v>
      </c>
      <c r="CB15" s="180" t="s">
        <v>294</v>
      </c>
      <c r="CC15" s="162">
        <v>3</v>
      </c>
      <c r="CD15" s="169" t="s">
        <v>302</v>
      </c>
      <c r="CE15" s="170">
        <f t="shared" si="10"/>
        <v>0.09</v>
      </c>
      <c r="CF15" s="140">
        <f t="shared" si="2"/>
        <v>0.09</v>
      </c>
      <c r="CG15" s="147" t="s">
        <v>283</v>
      </c>
      <c r="CH15" s="147" t="s">
        <v>284</v>
      </c>
      <c r="CI15" s="147" t="s">
        <v>285</v>
      </c>
      <c r="CJ15" s="147"/>
      <c r="CK15" s="147" t="s">
        <v>211</v>
      </c>
      <c r="CL15" s="147" t="s">
        <v>284</v>
      </c>
      <c r="CM15" s="147" t="s">
        <v>211</v>
      </c>
      <c r="CN15" s="147" t="s">
        <v>211</v>
      </c>
      <c r="CO15" s="147" t="s">
        <v>211</v>
      </c>
      <c r="CP15" s="147" t="s">
        <v>211</v>
      </c>
      <c r="CQ15" s="147" t="s">
        <v>211</v>
      </c>
      <c r="CR15" s="147" t="s">
        <v>211</v>
      </c>
      <c r="CS15" s="147" t="s">
        <v>211</v>
      </c>
      <c r="CT15" s="147" t="s">
        <v>211</v>
      </c>
      <c r="CU15" s="178">
        <v>36.863510526315793</v>
      </c>
      <c r="CV15" s="172" t="s">
        <v>303</v>
      </c>
      <c r="CW15" s="161">
        <v>0.125</v>
      </c>
      <c r="CX15" s="147" t="s">
        <v>304</v>
      </c>
      <c r="CY15" s="146" t="s">
        <v>305</v>
      </c>
      <c r="CZ15" s="146" t="s">
        <v>211</v>
      </c>
      <c r="DA15" s="146" t="s">
        <v>211</v>
      </c>
      <c r="DB15" s="173" t="s">
        <v>306</v>
      </c>
      <c r="DC15" s="146" t="s">
        <v>305</v>
      </c>
      <c r="DD15" s="146" t="s">
        <v>211</v>
      </c>
      <c r="DE15" s="146" t="s">
        <v>211</v>
      </c>
      <c r="DF15" s="173" t="s">
        <v>306</v>
      </c>
      <c r="DG15" s="146" t="s">
        <v>305</v>
      </c>
      <c r="DH15" s="146" t="s">
        <v>211</v>
      </c>
      <c r="DI15" s="146" t="s">
        <v>211</v>
      </c>
      <c r="DJ15" s="173" t="s">
        <v>306</v>
      </c>
      <c r="DK15" s="146">
        <v>416</v>
      </c>
      <c r="DL15" s="146" t="s">
        <v>211</v>
      </c>
      <c r="DM15" s="146" t="s">
        <v>211</v>
      </c>
      <c r="DN15" s="147" t="s">
        <v>307</v>
      </c>
      <c r="DO15" s="146">
        <v>39.5</v>
      </c>
      <c r="DP15" s="146" t="s">
        <v>211</v>
      </c>
      <c r="DQ15" s="146" t="s">
        <v>211</v>
      </c>
      <c r="DR15" s="147" t="s">
        <v>308</v>
      </c>
      <c r="DS15" s="147" t="s">
        <v>309</v>
      </c>
      <c r="DT15" s="147" t="s">
        <v>310</v>
      </c>
      <c r="DU15" s="148">
        <f t="shared" si="3"/>
        <v>1.0193893239241543</v>
      </c>
      <c r="DV15" s="146" t="s">
        <v>211</v>
      </c>
      <c r="DW15" s="146" t="s">
        <v>211</v>
      </c>
      <c r="DX15" s="147" t="s">
        <v>507</v>
      </c>
      <c r="DY15" s="149" t="s">
        <v>311</v>
      </c>
      <c r="DZ15" s="147" t="s">
        <v>312</v>
      </c>
      <c r="EA15" s="147" t="s">
        <v>326</v>
      </c>
      <c r="EB15" s="147" t="s">
        <v>314</v>
      </c>
      <c r="EC15" s="174" t="s">
        <v>315</v>
      </c>
      <c r="ED15" s="174" t="s">
        <v>315</v>
      </c>
      <c r="EE15" s="147" t="s">
        <v>543</v>
      </c>
      <c r="EF15" s="147" t="s">
        <v>211</v>
      </c>
      <c r="EG15" s="147" t="s">
        <v>211</v>
      </c>
      <c r="EH15" s="147" t="s">
        <v>371</v>
      </c>
      <c r="EI15" s="147" t="s">
        <v>384</v>
      </c>
      <c r="EJ15" s="147" t="s">
        <v>373</v>
      </c>
      <c r="EK15" s="165">
        <v>2337.3450045305217</v>
      </c>
      <c r="EL15" s="147" t="s">
        <v>429</v>
      </c>
      <c r="EM15" s="146">
        <v>54</v>
      </c>
      <c r="EN15" s="146">
        <v>54</v>
      </c>
      <c r="EO15" s="156" t="s">
        <v>211</v>
      </c>
      <c r="EP15" s="156" t="s">
        <v>211</v>
      </c>
      <c r="EQ15" s="156" t="s">
        <v>211</v>
      </c>
      <c r="ER15" s="156" t="s">
        <v>211</v>
      </c>
      <c r="ES15" s="175">
        <v>8.3083140833495808</v>
      </c>
      <c r="ET15" s="147" t="s">
        <v>430</v>
      </c>
      <c r="EU15" s="146">
        <v>0.03</v>
      </c>
      <c r="EV15" s="146">
        <v>0.03</v>
      </c>
      <c r="EW15" s="176">
        <v>175.16135030197873</v>
      </c>
      <c r="EX15" s="177">
        <v>0</v>
      </c>
      <c r="EY15" s="147" t="s">
        <v>446</v>
      </c>
      <c r="EZ15" s="176">
        <v>175.16135030197873</v>
      </c>
      <c r="FA15" s="178">
        <v>13.214808309928291</v>
      </c>
      <c r="FB15" s="178">
        <v>13.214808309928291</v>
      </c>
      <c r="FC15" s="147" t="s">
        <v>491</v>
      </c>
      <c r="FD15" s="147" t="s">
        <v>492</v>
      </c>
      <c r="FE15" s="156" t="s">
        <v>211</v>
      </c>
      <c r="FF15" s="156" t="s">
        <v>211</v>
      </c>
      <c r="FG15" s="156" t="s">
        <v>211</v>
      </c>
      <c r="FH15" s="156" t="s">
        <v>211</v>
      </c>
      <c r="FI15" s="156" t="s">
        <v>211</v>
      </c>
      <c r="FJ15" s="156" t="s">
        <v>211</v>
      </c>
      <c r="FK15" s="156" t="s">
        <v>211</v>
      </c>
      <c r="FL15" s="156" t="s">
        <v>211</v>
      </c>
      <c r="FM15" s="156" t="s">
        <v>211</v>
      </c>
      <c r="FN15" s="156" t="s">
        <v>211</v>
      </c>
      <c r="FO15" s="156" t="s">
        <v>211</v>
      </c>
      <c r="FP15" s="156" t="s">
        <v>211</v>
      </c>
      <c r="FQ15" s="147" t="s">
        <v>516</v>
      </c>
    </row>
    <row r="16" spans="1:191" s="156" customFormat="1" ht="18">
      <c r="A16" s="131" t="s">
        <v>207</v>
      </c>
      <c r="B16" s="156" t="s">
        <v>208</v>
      </c>
      <c r="C16" s="156">
        <v>2009</v>
      </c>
      <c r="D16" s="147" t="s">
        <v>497</v>
      </c>
      <c r="E16" s="157">
        <f t="shared" si="4"/>
        <v>329.10845769999997</v>
      </c>
      <c r="F16" s="133" t="s">
        <v>211</v>
      </c>
      <c r="G16" s="133" t="s">
        <v>211</v>
      </c>
      <c r="H16" s="157">
        <f t="shared" si="5"/>
        <v>294.82099712255945</v>
      </c>
      <c r="I16" s="157">
        <f t="shared" si="13"/>
        <v>24.582055711417716</v>
      </c>
      <c r="J16" s="157">
        <f t="shared" si="14"/>
        <v>24.582055711417716</v>
      </c>
      <c r="K16" s="158" t="s">
        <v>148</v>
      </c>
      <c r="L16" s="159" t="s">
        <v>149</v>
      </c>
      <c r="M16" s="160" t="s">
        <v>496</v>
      </c>
      <c r="N16" s="146" t="s">
        <v>530</v>
      </c>
      <c r="O16" s="161" t="s">
        <v>150</v>
      </c>
      <c r="P16" s="161" t="s">
        <v>151</v>
      </c>
      <c r="Q16" s="146">
        <v>2</v>
      </c>
      <c r="R16" s="146">
        <v>2</v>
      </c>
      <c r="S16" s="162">
        <v>56</v>
      </c>
      <c r="T16" s="162">
        <v>58</v>
      </c>
      <c r="U16" s="162" t="s">
        <v>163</v>
      </c>
      <c r="V16" s="146" t="s">
        <v>211</v>
      </c>
      <c r="W16" s="146" t="s">
        <v>211</v>
      </c>
      <c r="X16" s="146" t="s">
        <v>209</v>
      </c>
      <c r="Y16" s="146">
        <v>4.7699999999999996</v>
      </c>
      <c r="Z16" s="146">
        <v>-20.93</v>
      </c>
      <c r="AA16" s="146" t="s">
        <v>211</v>
      </c>
      <c r="AB16" s="146" t="s">
        <v>211</v>
      </c>
      <c r="AC16" s="146">
        <v>-2693.5</v>
      </c>
      <c r="AD16" s="146" t="s">
        <v>211</v>
      </c>
      <c r="AE16" s="146" t="s">
        <v>211</v>
      </c>
      <c r="AF16" s="147" t="s">
        <v>210</v>
      </c>
      <c r="AG16" s="157">
        <v>329.10845769999997</v>
      </c>
      <c r="AH16" s="134" t="s">
        <v>211</v>
      </c>
      <c r="AI16" s="130" t="s">
        <v>211</v>
      </c>
      <c r="AJ16" s="130" t="s">
        <v>211</v>
      </c>
      <c r="AK16" s="130" t="s">
        <v>211</v>
      </c>
      <c r="AL16" s="132" t="s">
        <v>517</v>
      </c>
      <c r="AM16" s="132" t="s">
        <v>518</v>
      </c>
      <c r="AN16" s="146" t="s">
        <v>211</v>
      </c>
      <c r="AO16" s="146" t="s">
        <v>211</v>
      </c>
      <c r="AP16" s="146" t="s">
        <v>211</v>
      </c>
      <c r="AQ16" s="146" t="s">
        <v>211</v>
      </c>
      <c r="AR16" s="146" t="s">
        <v>211</v>
      </c>
      <c r="AS16" s="146" t="s">
        <v>211</v>
      </c>
      <c r="AT16" s="146" t="s">
        <v>211</v>
      </c>
      <c r="AU16" s="147" t="s">
        <v>212</v>
      </c>
      <c r="AV16" s="161" t="s">
        <v>213</v>
      </c>
      <c r="AW16" s="156">
        <v>50</v>
      </c>
      <c r="AX16" s="156">
        <v>2.87</v>
      </c>
      <c r="AY16" s="147" t="s">
        <v>215</v>
      </c>
      <c r="AZ16" s="146" t="s">
        <v>153</v>
      </c>
      <c r="BA16" s="147" t="s">
        <v>216</v>
      </c>
      <c r="BB16" s="161" t="s">
        <v>232</v>
      </c>
      <c r="BC16" s="156">
        <v>3</v>
      </c>
      <c r="BD16" s="165">
        <v>0.21364560478616146</v>
      </c>
      <c r="BE16" s="181">
        <v>20.545235315708389</v>
      </c>
      <c r="BF16" s="147" t="s">
        <v>222</v>
      </c>
      <c r="BG16" s="179">
        <v>0.33</v>
      </c>
      <c r="BH16" s="146" t="s">
        <v>211</v>
      </c>
      <c r="BI16" s="146" t="s">
        <v>211</v>
      </c>
      <c r="BJ16" s="163" t="s">
        <v>211</v>
      </c>
      <c r="BK16" s="167" t="s">
        <v>278</v>
      </c>
      <c r="BL16" s="146" t="s">
        <v>211</v>
      </c>
      <c r="BM16" s="146" t="s">
        <v>211</v>
      </c>
      <c r="BN16" s="147" t="s">
        <v>215</v>
      </c>
      <c r="BO16" s="147" t="s">
        <v>279</v>
      </c>
      <c r="BP16" s="156" t="s">
        <v>211</v>
      </c>
      <c r="BQ16" s="156" t="s">
        <v>211</v>
      </c>
      <c r="BR16" s="156" t="s">
        <v>211</v>
      </c>
      <c r="BS16" s="156" t="s">
        <v>211</v>
      </c>
      <c r="BT16" s="156" t="s">
        <v>280</v>
      </c>
      <c r="BU16" s="156">
        <v>50</v>
      </c>
      <c r="BV16" s="156" t="s">
        <v>211</v>
      </c>
      <c r="BW16" s="156" t="s">
        <v>211</v>
      </c>
      <c r="BX16" s="193">
        <f t="shared" si="1"/>
        <v>25.425512927736342</v>
      </c>
      <c r="BY16" s="147" t="s">
        <v>281</v>
      </c>
      <c r="BZ16" s="168">
        <f t="shared" si="8"/>
        <v>0.32843113601715856</v>
      </c>
      <c r="CA16" s="168">
        <f t="shared" si="9"/>
        <v>0.33843563871898397</v>
      </c>
      <c r="CB16" s="184" t="s">
        <v>295</v>
      </c>
      <c r="CC16" s="162">
        <v>3.23</v>
      </c>
      <c r="CD16" s="169" t="s">
        <v>302</v>
      </c>
      <c r="CE16" s="170">
        <f t="shared" si="10"/>
        <v>9.69E-2</v>
      </c>
      <c r="CF16" s="140">
        <f t="shared" si="2"/>
        <v>9.69E-2</v>
      </c>
      <c r="CG16" s="147" t="s">
        <v>283</v>
      </c>
      <c r="CH16" s="147" t="s">
        <v>284</v>
      </c>
      <c r="CI16" s="147" t="s">
        <v>285</v>
      </c>
      <c r="CJ16" s="147"/>
      <c r="CK16" s="147" t="s">
        <v>211</v>
      </c>
      <c r="CL16" s="147" t="s">
        <v>284</v>
      </c>
      <c r="CM16" s="147" t="s">
        <v>211</v>
      </c>
      <c r="CN16" s="147" t="s">
        <v>211</v>
      </c>
      <c r="CO16" s="147" t="s">
        <v>211</v>
      </c>
      <c r="CP16" s="147" t="s">
        <v>211</v>
      </c>
      <c r="CQ16" s="147" t="s">
        <v>211</v>
      </c>
      <c r="CR16" s="147" t="s">
        <v>211</v>
      </c>
      <c r="CS16" s="147" t="s">
        <v>211</v>
      </c>
      <c r="CT16" s="147" t="s">
        <v>211</v>
      </c>
      <c r="CU16" s="178">
        <v>35.893689473684212</v>
      </c>
      <c r="CV16" s="172" t="s">
        <v>303</v>
      </c>
      <c r="CW16" s="161">
        <v>0.12</v>
      </c>
      <c r="CX16" s="147" t="s">
        <v>304</v>
      </c>
      <c r="CY16" s="146" t="s">
        <v>305</v>
      </c>
      <c r="CZ16" s="146" t="s">
        <v>211</v>
      </c>
      <c r="DA16" s="146" t="s">
        <v>211</v>
      </c>
      <c r="DB16" s="173" t="s">
        <v>306</v>
      </c>
      <c r="DC16" s="146" t="s">
        <v>305</v>
      </c>
      <c r="DD16" s="146" t="s">
        <v>211</v>
      </c>
      <c r="DE16" s="146" t="s">
        <v>211</v>
      </c>
      <c r="DF16" s="173" t="s">
        <v>306</v>
      </c>
      <c r="DG16" s="146" t="s">
        <v>305</v>
      </c>
      <c r="DH16" s="146" t="s">
        <v>211</v>
      </c>
      <c r="DI16" s="146" t="s">
        <v>211</v>
      </c>
      <c r="DJ16" s="173" t="s">
        <v>306</v>
      </c>
      <c r="DK16" s="146">
        <v>416</v>
      </c>
      <c r="DL16" s="146" t="s">
        <v>211</v>
      </c>
      <c r="DM16" s="146" t="s">
        <v>211</v>
      </c>
      <c r="DN16" s="147" t="s">
        <v>307</v>
      </c>
      <c r="DO16" s="146">
        <v>39.5</v>
      </c>
      <c r="DP16" s="146" t="s">
        <v>211</v>
      </c>
      <c r="DQ16" s="146" t="s">
        <v>211</v>
      </c>
      <c r="DR16" s="147" t="s">
        <v>308</v>
      </c>
      <c r="DS16" s="147" t="s">
        <v>309</v>
      </c>
      <c r="DT16" s="147" t="s">
        <v>310</v>
      </c>
      <c r="DU16" s="148">
        <f t="shared" si="3"/>
        <v>1.0193489376363907</v>
      </c>
      <c r="DV16" s="146" t="s">
        <v>211</v>
      </c>
      <c r="DW16" s="146" t="s">
        <v>211</v>
      </c>
      <c r="DX16" s="147" t="s">
        <v>507</v>
      </c>
      <c r="DY16" s="149" t="s">
        <v>311</v>
      </c>
      <c r="DZ16" s="147" t="s">
        <v>312</v>
      </c>
      <c r="EA16" s="147" t="s">
        <v>327</v>
      </c>
      <c r="EB16" s="147" t="s">
        <v>314</v>
      </c>
      <c r="EC16" s="174" t="s">
        <v>315</v>
      </c>
      <c r="ED16" s="174" t="s">
        <v>315</v>
      </c>
      <c r="EE16" s="147" t="s">
        <v>543</v>
      </c>
      <c r="EF16" s="147" t="s">
        <v>211</v>
      </c>
      <c r="EG16" s="147" t="s">
        <v>211</v>
      </c>
      <c r="EH16" s="147" t="s">
        <v>371</v>
      </c>
      <c r="EI16" s="147" t="s">
        <v>385</v>
      </c>
      <c r="EJ16" s="147" t="s">
        <v>373</v>
      </c>
      <c r="EK16" s="165">
        <v>2223.6907735511686</v>
      </c>
      <c r="EL16" s="147" t="s">
        <v>429</v>
      </c>
      <c r="EM16" s="146">
        <v>54</v>
      </c>
      <c r="EN16" s="146">
        <v>54</v>
      </c>
      <c r="EO16" s="156" t="s">
        <v>211</v>
      </c>
      <c r="EP16" s="156" t="s">
        <v>211</v>
      </c>
      <c r="EQ16" s="156" t="s">
        <v>211</v>
      </c>
      <c r="ER16" s="156" t="s">
        <v>211</v>
      </c>
      <c r="ES16" s="175">
        <v>8.1216930807711201</v>
      </c>
      <c r="ET16" s="147" t="s">
        <v>430</v>
      </c>
      <c r="EU16" s="146">
        <v>0.03</v>
      </c>
      <c r="EV16" s="146">
        <v>0.03</v>
      </c>
      <c r="EW16" s="176">
        <v>294.82099712255945</v>
      </c>
      <c r="EX16" s="177">
        <v>0</v>
      </c>
      <c r="EY16" s="147" t="s">
        <v>447</v>
      </c>
      <c r="EZ16" s="176">
        <v>294.82099712255945</v>
      </c>
      <c r="FA16" s="178">
        <v>24.582055711417716</v>
      </c>
      <c r="FB16" s="178">
        <v>24.582055711417716</v>
      </c>
      <c r="FC16" s="147" t="s">
        <v>491</v>
      </c>
      <c r="FD16" s="147" t="s">
        <v>492</v>
      </c>
      <c r="FE16" s="156" t="s">
        <v>211</v>
      </c>
      <c r="FF16" s="156" t="s">
        <v>211</v>
      </c>
      <c r="FG16" s="156" t="s">
        <v>211</v>
      </c>
      <c r="FH16" s="156" t="s">
        <v>211</v>
      </c>
      <c r="FI16" s="156" t="s">
        <v>211</v>
      </c>
      <c r="FJ16" s="156" t="s">
        <v>211</v>
      </c>
      <c r="FK16" s="156" t="s">
        <v>211</v>
      </c>
      <c r="FL16" s="156" t="s">
        <v>211</v>
      </c>
      <c r="FM16" s="156" t="s">
        <v>211</v>
      </c>
      <c r="FN16" s="156" t="s">
        <v>211</v>
      </c>
      <c r="FO16" s="156" t="s">
        <v>211</v>
      </c>
      <c r="FP16" s="156" t="s">
        <v>211</v>
      </c>
      <c r="FQ16" s="147" t="s">
        <v>516</v>
      </c>
    </row>
    <row r="17" spans="1:173" s="156" customFormat="1" ht="18">
      <c r="A17" s="131" t="s">
        <v>207</v>
      </c>
      <c r="B17" s="156" t="s">
        <v>208</v>
      </c>
      <c r="C17" s="156">
        <v>2009</v>
      </c>
      <c r="D17" s="147" t="s">
        <v>497</v>
      </c>
      <c r="E17" s="157">
        <f t="shared" si="4"/>
        <v>358.54768009999998</v>
      </c>
      <c r="F17" s="133" t="s">
        <v>211</v>
      </c>
      <c r="G17" s="133" t="s">
        <v>211</v>
      </c>
      <c r="H17" s="157">
        <f t="shared" si="5"/>
        <v>201.86505558373986</v>
      </c>
      <c r="I17" s="157">
        <f t="shared" si="13"/>
        <v>15.568419724523579</v>
      </c>
      <c r="J17" s="157">
        <f t="shared" si="14"/>
        <v>15.568419724523579</v>
      </c>
      <c r="K17" s="158" t="s">
        <v>148</v>
      </c>
      <c r="L17" s="159" t="s">
        <v>149</v>
      </c>
      <c r="M17" s="160" t="s">
        <v>496</v>
      </c>
      <c r="N17" s="146" t="s">
        <v>531</v>
      </c>
      <c r="O17" s="161" t="s">
        <v>150</v>
      </c>
      <c r="P17" s="161" t="s">
        <v>151</v>
      </c>
      <c r="Q17" s="146">
        <v>2</v>
      </c>
      <c r="R17" s="146">
        <v>2</v>
      </c>
      <c r="S17" s="162">
        <v>105</v>
      </c>
      <c r="T17" s="162">
        <v>107</v>
      </c>
      <c r="U17" s="162" t="s">
        <v>164</v>
      </c>
      <c r="V17" s="146" t="s">
        <v>211</v>
      </c>
      <c r="W17" s="146" t="s">
        <v>211</v>
      </c>
      <c r="X17" s="146" t="s">
        <v>209</v>
      </c>
      <c r="Y17" s="146">
        <v>4.7699999999999996</v>
      </c>
      <c r="Z17" s="146">
        <v>-20.93</v>
      </c>
      <c r="AA17" s="146" t="s">
        <v>211</v>
      </c>
      <c r="AB17" s="146" t="s">
        <v>211</v>
      </c>
      <c r="AC17" s="146">
        <v>-2693.5</v>
      </c>
      <c r="AD17" s="146" t="s">
        <v>211</v>
      </c>
      <c r="AE17" s="146" t="s">
        <v>211</v>
      </c>
      <c r="AF17" s="147" t="s">
        <v>210</v>
      </c>
      <c r="AG17" s="157">
        <v>358.54768009999998</v>
      </c>
      <c r="AH17" s="134" t="s">
        <v>211</v>
      </c>
      <c r="AI17" s="130" t="s">
        <v>211</v>
      </c>
      <c r="AJ17" s="130" t="s">
        <v>211</v>
      </c>
      <c r="AK17" s="130" t="s">
        <v>211</v>
      </c>
      <c r="AL17" s="132" t="s">
        <v>517</v>
      </c>
      <c r="AM17" s="132" t="s">
        <v>518</v>
      </c>
      <c r="AN17" s="146" t="s">
        <v>211</v>
      </c>
      <c r="AO17" s="146" t="s">
        <v>211</v>
      </c>
      <c r="AP17" s="146" t="s">
        <v>211</v>
      </c>
      <c r="AQ17" s="146" t="s">
        <v>211</v>
      </c>
      <c r="AR17" s="146" t="s">
        <v>211</v>
      </c>
      <c r="AS17" s="146" t="s">
        <v>211</v>
      </c>
      <c r="AT17" s="146" t="s">
        <v>211</v>
      </c>
      <c r="AU17" s="147" t="s">
        <v>212</v>
      </c>
      <c r="AV17" s="161" t="s">
        <v>213</v>
      </c>
      <c r="AW17" s="156">
        <v>50</v>
      </c>
      <c r="AX17" s="156">
        <v>2.9</v>
      </c>
      <c r="AY17" s="147" t="s">
        <v>215</v>
      </c>
      <c r="AZ17" s="146" t="s">
        <v>153</v>
      </c>
      <c r="BA17" s="147" t="s">
        <v>216</v>
      </c>
      <c r="BB17" s="161" t="s">
        <v>233</v>
      </c>
      <c r="BC17" s="156">
        <v>3</v>
      </c>
      <c r="BD17" s="165">
        <v>0.10913803695829861</v>
      </c>
      <c r="BE17" s="181">
        <v>21.543613410334494</v>
      </c>
      <c r="BF17" s="147" t="s">
        <v>222</v>
      </c>
      <c r="BG17" s="179">
        <v>0.33</v>
      </c>
      <c r="BH17" s="146" t="s">
        <v>211</v>
      </c>
      <c r="BI17" s="146" t="s">
        <v>211</v>
      </c>
      <c r="BJ17" s="163" t="s">
        <v>211</v>
      </c>
      <c r="BK17" s="167" t="s">
        <v>278</v>
      </c>
      <c r="BL17" s="146" t="s">
        <v>211</v>
      </c>
      <c r="BM17" s="146" t="s">
        <v>211</v>
      </c>
      <c r="BN17" s="147" t="s">
        <v>215</v>
      </c>
      <c r="BO17" s="147" t="s">
        <v>279</v>
      </c>
      <c r="BP17" s="156" t="s">
        <v>211</v>
      </c>
      <c r="BQ17" s="156" t="s">
        <v>211</v>
      </c>
      <c r="BR17" s="156" t="s">
        <v>211</v>
      </c>
      <c r="BS17" s="156" t="s">
        <v>211</v>
      </c>
      <c r="BT17" s="156" t="s">
        <v>280</v>
      </c>
      <c r="BU17" s="156">
        <v>50</v>
      </c>
      <c r="BV17" s="156" t="s">
        <v>211</v>
      </c>
      <c r="BW17" s="156" t="s">
        <v>211</v>
      </c>
      <c r="BX17" s="193">
        <f t="shared" si="1"/>
        <v>23.838149371587374</v>
      </c>
      <c r="BY17" s="147" t="s">
        <v>281</v>
      </c>
      <c r="BZ17" s="168">
        <f t="shared" si="8"/>
        <v>0.32843113601715856</v>
      </c>
      <c r="CA17" s="168">
        <f t="shared" si="9"/>
        <v>0.33843563871898397</v>
      </c>
      <c r="CB17" s="184" t="s">
        <v>296</v>
      </c>
      <c r="CC17" s="162">
        <v>2.8</v>
      </c>
      <c r="CD17" s="169" t="s">
        <v>302</v>
      </c>
      <c r="CE17" s="170">
        <f t="shared" si="10"/>
        <v>8.3999999999999991E-2</v>
      </c>
      <c r="CF17" s="140">
        <f t="shared" si="2"/>
        <v>8.3999999999999991E-2</v>
      </c>
      <c r="CG17" s="147" t="s">
        <v>283</v>
      </c>
      <c r="CH17" s="147" t="s">
        <v>284</v>
      </c>
      <c r="CI17" s="147" t="s">
        <v>285</v>
      </c>
      <c r="CJ17" s="147"/>
      <c r="CK17" s="147" t="s">
        <v>211</v>
      </c>
      <c r="CL17" s="147" t="s">
        <v>284</v>
      </c>
      <c r="CM17" s="147" t="s">
        <v>211</v>
      </c>
      <c r="CN17" s="147" t="s">
        <v>211</v>
      </c>
      <c r="CO17" s="147" t="s">
        <v>211</v>
      </c>
      <c r="CP17" s="147" t="s">
        <v>211</v>
      </c>
      <c r="CQ17" s="147" t="s">
        <v>211</v>
      </c>
      <c r="CR17" s="147" t="s">
        <v>211</v>
      </c>
      <c r="CS17" s="147" t="s">
        <v>211</v>
      </c>
      <c r="CT17" s="147" t="s">
        <v>211</v>
      </c>
      <c r="CU17" s="178">
        <v>36.19068</v>
      </c>
      <c r="CV17" s="172" t="s">
        <v>303</v>
      </c>
      <c r="CW17" s="161">
        <v>0.125</v>
      </c>
      <c r="CX17" s="147" t="s">
        <v>304</v>
      </c>
      <c r="CY17" s="146" t="s">
        <v>305</v>
      </c>
      <c r="CZ17" s="146" t="s">
        <v>211</v>
      </c>
      <c r="DA17" s="146" t="s">
        <v>211</v>
      </c>
      <c r="DB17" s="173" t="s">
        <v>306</v>
      </c>
      <c r="DC17" s="146" t="s">
        <v>305</v>
      </c>
      <c r="DD17" s="146" t="s">
        <v>211</v>
      </c>
      <c r="DE17" s="146" t="s">
        <v>211</v>
      </c>
      <c r="DF17" s="173" t="s">
        <v>306</v>
      </c>
      <c r="DG17" s="146" t="s">
        <v>305</v>
      </c>
      <c r="DH17" s="146" t="s">
        <v>211</v>
      </c>
      <c r="DI17" s="146" t="s">
        <v>211</v>
      </c>
      <c r="DJ17" s="173" t="s">
        <v>306</v>
      </c>
      <c r="DK17" s="146">
        <v>416</v>
      </c>
      <c r="DL17" s="146" t="s">
        <v>211</v>
      </c>
      <c r="DM17" s="146" t="s">
        <v>211</v>
      </c>
      <c r="DN17" s="147" t="s">
        <v>307</v>
      </c>
      <c r="DO17" s="146">
        <v>39.5</v>
      </c>
      <c r="DP17" s="146" t="s">
        <v>211</v>
      </c>
      <c r="DQ17" s="146" t="s">
        <v>211</v>
      </c>
      <c r="DR17" s="147" t="s">
        <v>308</v>
      </c>
      <c r="DS17" s="147" t="s">
        <v>309</v>
      </c>
      <c r="DT17" s="147" t="s">
        <v>310</v>
      </c>
      <c r="DU17" s="148">
        <f t="shared" si="3"/>
        <v>1.0194270438601709</v>
      </c>
      <c r="DV17" s="146" t="s">
        <v>211</v>
      </c>
      <c r="DW17" s="146" t="s">
        <v>211</v>
      </c>
      <c r="DX17" s="147" t="s">
        <v>507</v>
      </c>
      <c r="DY17" s="149" t="s">
        <v>311</v>
      </c>
      <c r="DZ17" s="147" t="s">
        <v>312</v>
      </c>
      <c r="EA17" s="147" t="s">
        <v>328</v>
      </c>
      <c r="EB17" s="147" t="s">
        <v>314</v>
      </c>
      <c r="EC17" s="174" t="s">
        <v>315</v>
      </c>
      <c r="ED17" s="174" t="s">
        <v>315</v>
      </c>
      <c r="EE17" s="147" t="s">
        <v>543</v>
      </c>
      <c r="EF17" s="147" t="s">
        <v>211</v>
      </c>
      <c r="EG17" s="147" t="s">
        <v>211</v>
      </c>
      <c r="EH17" s="147" t="s">
        <v>371</v>
      </c>
      <c r="EI17" s="147" t="s">
        <v>386</v>
      </c>
      <c r="EJ17" s="147" t="s">
        <v>373</v>
      </c>
      <c r="EK17" s="165">
        <v>2251.9145914454784</v>
      </c>
      <c r="EL17" s="147" t="s">
        <v>429</v>
      </c>
      <c r="EM17" s="146">
        <v>54</v>
      </c>
      <c r="EN17" s="146">
        <v>54</v>
      </c>
      <c r="EO17" s="156" t="s">
        <v>211</v>
      </c>
      <c r="EP17" s="156" t="s">
        <v>211</v>
      </c>
      <c r="EQ17" s="156" t="s">
        <v>211</v>
      </c>
      <c r="ER17" s="156" t="s">
        <v>211</v>
      </c>
      <c r="ES17" s="175">
        <v>8.2539603878534304</v>
      </c>
      <c r="ET17" s="147" t="s">
        <v>430</v>
      </c>
      <c r="EU17" s="146">
        <v>0.03</v>
      </c>
      <c r="EV17" s="146">
        <v>0.03</v>
      </c>
      <c r="EW17" s="176">
        <v>201.86505558373986</v>
      </c>
      <c r="EX17" s="177">
        <v>0</v>
      </c>
      <c r="EY17" s="147" t="s">
        <v>448</v>
      </c>
      <c r="EZ17" s="176">
        <v>201.86505558373986</v>
      </c>
      <c r="FA17" s="178">
        <v>15.568419724523579</v>
      </c>
      <c r="FB17" s="178">
        <v>15.568419724523579</v>
      </c>
      <c r="FC17" s="147" t="s">
        <v>491</v>
      </c>
      <c r="FD17" s="147" t="s">
        <v>492</v>
      </c>
      <c r="FE17" s="156" t="s">
        <v>211</v>
      </c>
      <c r="FF17" s="156" t="s">
        <v>211</v>
      </c>
      <c r="FG17" s="156" t="s">
        <v>211</v>
      </c>
      <c r="FH17" s="156" t="s">
        <v>211</v>
      </c>
      <c r="FI17" s="156" t="s">
        <v>211</v>
      </c>
      <c r="FJ17" s="156" t="s">
        <v>211</v>
      </c>
      <c r="FK17" s="156" t="s">
        <v>211</v>
      </c>
      <c r="FL17" s="156" t="s">
        <v>211</v>
      </c>
      <c r="FM17" s="156" t="s">
        <v>211</v>
      </c>
      <c r="FN17" s="156" t="s">
        <v>211</v>
      </c>
      <c r="FO17" s="156" t="s">
        <v>211</v>
      </c>
      <c r="FP17" s="156" t="s">
        <v>211</v>
      </c>
      <c r="FQ17" s="147" t="s">
        <v>516</v>
      </c>
    </row>
    <row r="18" spans="1:173" s="156" customFormat="1" ht="18">
      <c r="A18" s="131" t="s">
        <v>207</v>
      </c>
      <c r="B18" s="156" t="s">
        <v>208</v>
      </c>
      <c r="C18" s="156">
        <v>2009</v>
      </c>
      <c r="D18" s="147" t="s">
        <v>497</v>
      </c>
      <c r="E18" s="157">
        <f t="shared" si="4"/>
        <v>366.89243320000003</v>
      </c>
      <c r="F18" s="133" t="s">
        <v>211</v>
      </c>
      <c r="G18" s="133" t="s">
        <v>211</v>
      </c>
      <c r="H18" s="157">
        <f t="shared" si="5"/>
        <v>214.12824325457237</v>
      </c>
      <c r="I18" s="157">
        <f t="shared" si="13"/>
        <v>16.71830566570755</v>
      </c>
      <c r="J18" s="157">
        <f t="shared" si="14"/>
        <v>16.71830566570755</v>
      </c>
      <c r="K18" s="158" t="s">
        <v>148</v>
      </c>
      <c r="L18" s="159" t="s">
        <v>149</v>
      </c>
      <c r="M18" s="160" t="s">
        <v>496</v>
      </c>
      <c r="N18" s="146" t="s">
        <v>532</v>
      </c>
      <c r="O18" s="161" t="s">
        <v>150</v>
      </c>
      <c r="P18" s="161" t="s">
        <v>151</v>
      </c>
      <c r="Q18" s="146">
        <v>2</v>
      </c>
      <c r="R18" s="146">
        <v>2</v>
      </c>
      <c r="S18" s="162">
        <v>130</v>
      </c>
      <c r="T18" s="162">
        <v>132</v>
      </c>
      <c r="U18" s="162" t="s">
        <v>165</v>
      </c>
      <c r="V18" s="146" t="s">
        <v>211</v>
      </c>
      <c r="W18" s="146" t="s">
        <v>211</v>
      </c>
      <c r="X18" s="146" t="s">
        <v>209</v>
      </c>
      <c r="Y18" s="146">
        <v>4.7699999999999996</v>
      </c>
      <c r="Z18" s="146">
        <v>-20.93</v>
      </c>
      <c r="AA18" s="146" t="s">
        <v>211</v>
      </c>
      <c r="AB18" s="146" t="s">
        <v>211</v>
      </c>
      <c r="AC18" s="146">
        <v>-2693.5</v>
      </c>
      <c r="AD18" s="146" t="s">
        <v>211</v>
      </c>
      <c r="AE18" s="146" t="s">
        <v>211</v>
      </c>
      <c r="AF18" s="147" t="s">
        <v>210</v>
      </c>
      <c r="AG18" s="157">
        <v>366.89243320000003</v>
      </c>
      <c r="AH18" s="134" t="s">
        <v>211</v>
      </c>
      <c r="AI18" s="130" t="s">
        <v>211</v>
      </c>
      <c r="AJ18" s="130" t="s">
        <v>211</v>
      </c>
      <c r="AK18" s="130" t="s">
        <v>211</v>
      </c>
      <c r="AL18" s="132" t="s">
        <v>517</v>
      </c>
      <c r="AM18" s="132" t="s">
        <v>518</v>
      </c>
      <c r="AN18" s="146" t="s">
        <v>211</v>
      </c>
      <c r="AO18" s="146" t="s">
        <v>211</v>
      </c>
      <c r="AP18" s="146" t="s">
        <v>211</v>
      </c>
      <c r="AQ18" s="146" t="s">
        <v>211</v>
      </c>
      <c r="AR18" s="146" t="s">
        <v>211</v>
      </c>
      <c r="AS18" s="146" t="s">
        <v>211</v>
      </c>
      <c r="AT18" s="146" t="s">
        <v>211</v>
      </c>
      <c r="AU18" s="147" t="s">
        <v>212</v>
      </c>
      <c r="AV18" s="161" t="s">
        <v>213</v>
      </c>
      <c r="AW18" s="156">
        <v>50</v>
      </c>
      <c r="AX18" s="156">
        <v>2.5</v>
      </c>
      <c r="AY18" s="147" t="s">
        <v>215</v>
      </c>
      <c r="AZ18" s="146" t="s">
        <v>153</v>
      </c>
      <c r="BA18" s="147" t="s">
        <v>216</v>
      </c>
      <c r="BB18" s="161" t="s">
        <v>234</v>
      </c>
      <c r="BC18" s="156">
        <v>3</v>
      </c>
      <c r="BD18" s="165">
        <v>0.42619765889132327</v>
      </c>
      <c r="BE18" s="181">
        <v>21.424206956565722</v>
      </c>
      <c r="BF18" s="147" t="s">
        <v>222</v>
      </c>
      <c r="BG18" s="179">
        <v>0.43</v>
      </c>
      <c r="BH18" s="146" t="s">
        <v>211</v>
      </c>
      <c r="BI18" s="146" t="s">
        <v>211</v>
      </c>
      <c r="BJ18" s="163" t="s">
        <v>211</v>
      </c>
      <c r="BK18" s="167" t="s">
        <v>278</v>
      </c>
      <c r="BL18" s="146" t="s">
        <v>211</v>
      </c>
      <c r="BM18" s="146" t="s">
        <v>211</v>
      </c>
      <c r="BN18" s="147" t="s">
        <v>215</v>
      </c>
      <c r="BO18" s="147" t="s">
        <v>279</v>
      </c>
      <c r="BP18" s="156" t="s">
        <v>211</v>
      </c>
      <c r="BQ18" s="156" t="s">
        <v>211</v>
      </c>
      <c r="BR18" s="156" t="s">
        <v>211</v>
      </c>
      <c r="BS18" s="156" t="s">
        <v>211</v>
      </c>
      <c r="BT18" s="156" t="s">
        <v>280</v>
      </c>
      <c r="BU18" s="156">
        <v>50</v>
      </c>
      <c r="BV18" s="156" t="s">
        <v>211</v>
      </c>
      <c r="BW18" s="156" t="s">
        <v>211</v>
      </c>
      <c r="BX18" s="193">
        <f t="shared" si="1"/>
        <v>24.604736832553503</v>
      </c>
      <c r="BY18" s="147" t="s">
        <v>281</v>
      </c>
      <c r="BZ18" s="168">
        <f t="shared" si="8"/>
        <v>0.32843113601716212</v>
      </c>
      <c r="CA18" s="168">
        <f t="shared" si="9"/>
        <v>0.33843563871898397</v>
      </c>
      <c r="CB18" s="184" t="s">
        <v>297</v>
      </c>
      <c r="CC18" s="162">
        <v>3</v>
      </c>
      <c r="CD18" s="169" t="s">
        <v>302</v>
      </c>
      <c r="CE18" s="170">
        <f t="shared" si="10"/>
        <v>0.09</v>
      </c>
      <c r="CF18" s="140">
        <f t="shared" si="2"/>
        <v>0.09</v>
      </c>
      <c r="CG18" s="147" t="s">
        <v>283</v>
      </c>
      <c r="CH18" s="147" t="s">
        <v>284</v>
      </c>
      <c r="CI18" s="147" t="s">
        <v>285</v>
      </c>
      <c r="CJ18" s="147"/>
      <c r="CK18" s="147" t="s">
        <v>211</v>
      </c>
      <c r="CL18" s="147" t="s">
        <v>284</v>
      </c>
      <c r="CM18" s="147" t="s">
        <v>211</v>
      </c>
      <c r="CN18" s="147" t="s">
        <v>211</v>
      </c>
      <c r="CO18" s="147" t="s">
        <v>211</v>
      </c>
      <c r="CP18" s="147" t="s">
        <v>211</v>
      </c>
      <c r="CQ18" s="147" t="s">
        <v>211</v>
      </c>
      <c r="CR18" s="147" t="s">
        <v>211</v>
      </c>
      <c r="CS18" s="147" t="s">
        <v>211</v>
      </c>
      <c r="CT18" s="147" t="s">
        <v>211</v>
      </c>
      <c r="CU18" s="178">
        <v>36.097910526315793</v>
      </c>
      <c r="CV18" s="172" t="s">
        <v>303</v>
      </c>
      <c r="CW18" s="161">
        <v>0.12</v>
      </c>
      <c r="CX18" s="147" t="s">
        <v>304</v>
      </c>
      <c r="CY18" s="146" t="s">
        <v>305</v>
      </c>
      <c r="CZ18" s="146" t="s">
        <v>211</v>
      </c>
      <c r="DA18" s="146" t="s">
        <v>211</v>
      </c>
      <c r="DB18" s="173" t="s">
        <v>306</v>
      </c>
      <c r="DC18" s="146" t="s">
        <v>305</v>
      </c>
      <c r="DD18" s="146" t="s">
        <v>211</v>
      </c>
      <c r="DE18" s="146" t="s">
        <v>211</v>
      </c>
      <c r="DF18" s="173" t="s">
        <v>306</v>
      </c>
      <c r="DG18" s="146" t="s">
        <v>305</v>
      </c>
      <c r="DH18" s="146" t="s">
        <v>211</v>
      </c>
      <c r="DI18" s="146" t="s">
        <v>211</v>
      </c>
      <c r="DJ18" s="173" t="s">
        <v>306</v>
      </c>
      <c r="DK18" s="146">
        <v>416</v>
      </c>
      <c r="DL18" s="146" t="s">
        <v>211</v>
      </c>
      <c r="DM18" s="146" t="s">
        <v>211</v>
      </c>
      <c r="DN18" s="147" t="s">
        <v>307</v>
      </c>
      <c r="DO18" s="146">
        <v>39.5</v>
      </c>
      <c r="DP18" s="146" t="s">
        <v>211</v>
      </c>
      <c r="DQ18" s="146" t="s">
        <v>211</v>
      </c>
      <c r="DR18" s="147" t="s">
        <v>308</v>
      </c>
      <c r="DS18" s="147" t="s">
        <v>309</v>
      </c>
      <c r="DT18" s="147" t="s">
        <v>310</v>
      </c>
      <c r="DU18" s="148">
        <f t="shared" si="3"/>
        <v>1.0193893239241543</v>
      </c>
      <c r="DV18" s="146" t="s">
        <v>211</v>
      </c>
      <c r="DW18" s="146" t="s">
        <v>211</v>
      </c>
      <c r="DX18" s="147" t="s">
        <v>507</v>
      </c>
      <c r="DY18" s="149" t="s">
        <v>311</v>
      </c>
      <c r="DZ18" s="147" t="s">
        <v>312</v>
      </c>
      <c r="EA18" s="147" t="s">
        <v>329</v>
      </c>
      <c r="EB18" s="147" t="s">
        <v>314</v>
      </c>
      <c r="EC18" s="174" t="s">
        <v>315</v>
      </c>
      <c r="ED18" s="174" t="s">
        <v>315</v>
      </c>
      <c r="EE18" s="147" t="s">
        <v>543</v>
      </c>
      <c r="EF18" s="147" t="s">
        <v>211</v>
      </c>
      <c r="EG18" s="147" t="s">
        <v>211</v>
      </c>
      <c r="EH18" s="147" t="s">
        <v>371</v>
      </c>
      <c r="EI18" s="147" t="s">
        <v>387</v>
      </c>
      <c r="EJ18" s="147" t="s">
        <v>373</v>
      </c>
      <c r="EK18" s="165">
        <v>2233.6898989817546</v>
      </c>
      <c r="EL18" s="147" t="s">
        <v>429</v>
      </c>
      <c r="EM18" s="146">
        <v>54</v>
      </c>
      <c r="EN18" s="146">
        <v>54</v>
      </c>
      <c r="EO18" s="156" t="s">
        <v>211</v>
      </c>
      <c r="EP18" s="156" t="s">
        <v>211</v>
      </c>
      <c r="EQ18" s="156" t="s">
        <v>211</v>
      </c>
      <c r="ER18" s="156" t="s">
        <v>211</v>
      </c>
      <c r="ES18" s="175">
        <v>8.2307385496630854</v>
      </c>
      <c r="ET18" s="147" t="s">
        <v>430</v>
      </c>
      <c r="EU18" s="146">
        <v>0.03</v>
      </c>
      <c r="EV18" s="146">
        <v>0.03</v>
      </c>
      <c r="EW18" s="176">
        <v>214.12824325457237</v>
      </c>
      <c r="EX18" s="177">
        <v>0</v>
      </c>
      <c r="EY18" s="147" t="s">
        <v>449</v>
      </c>
      <c r="EZ18" s="176">
        <v>214.12824325457237</v>
      </c>
      <c r="FA18" s="178">
        <v>16.71830566570755</v>
      </c>
      <c r="FB18" s="178">
        <v>16.71830566570755</v>
      </c>
      <c r="FC18" s="147" t="s">
        <v>491</v>
      </c>
      <c r="FD18" s="147" t="s">
        <v>492</v>
      </c>
      <c r="FE18" s="156" t="s">
        <v>211</v>
      </c>
      <c r="FF18" s="156" t="s">
        <v>211</v>
      </c>
      <c r="FG18" s="156" t="s">
        <v>211</v>
      </c>
      <c r="FH18" s="156" t="s">
        <v>211</v>
      </c>
      <c r="FI18" s="156" t="s">
        <v>211</v>
      </c>
      <c r="FJ18" s="156" t="s">
        <v>211</v>
      </c>
      <c r="FK18" s="156" t="s">
        <v>211</v>
      </c>
      <c r="FL18" s="156" t="s">
        <v>211</v>
      </c>
      <c r="FM18" s="156" t="s">
        <v>211</v>
      </c>
      <c r="FN18" s="156" t="s">
        <v>211</v>
      </c>
      <c r="FO18" s="156" t="s">
        <v>211</v>
      </c>
      <c r="FP18" s="156" t="s">
        <v>211</v>
      </c>
      <c r="FQ18" s="147" t="s">
        <v>516</v>
      </c>
    </row>
    <row r="19" spans="1:173" s="156" customFormat="1" ht="18">
      <c r="A19" s="131" t="s">
        <v>207</v>
      </c>
      <c r="B19" s="156" t="s">
        <v>208</v>
      </c>
      <c r="C19" s="156">
        <v>2009</v>
      </c>
      <c r="D19" s="147" t="s">
        <v>497</v>
      </c>
      <c r="E19" s="157">
        <f t="shared" si="4"/>
        <v>386.37192720000002</v>
      </c>
      <c r="F19" s="133" t="s">
        <v>211</v>
      </c>
      <c r="G19" s="133" t="s">
        <v>211</v>
      </c>
      <c r="H19" s="157">
        <f t="shared" si="5"/>
        <v>242.33995336562296</v>
      </c>
      <c r="I19" s="157">
        <f t="shared" si="13"/>
        <v>19.380194223369195</v>
      </c>
      <c r="J19" s="157">
        <f t="shared" si="14"/>
        <v>19.380194223369195</v>
      </c>
      <c r="K19" s="158" t="s">
        <v>148</v>
      </c>
      <c r="L19" s="159" t="s">
        <v>149</v>
      </c>
      <c r="M19" s="160" t="s">
        <v>496</v>
      </c>
      <c r="N19" s="146" t="s">
        <v>533</v>
      </c>
      <c r="O19" s="161" t="s">
        <v>150</v>
      </c>
      <c r="P19" s="161" t="s">
        <v>151</v>
      </c>
      <c r="Q19" s="146">
        <v>2</v>
      </c>
      <c r="R19" s="146">
        <v>3</v>
      </c>
      <c r="S19" s="162">
        <v>14</v>
      </c>
      <c r="T19" s="162">
        <v>16</v>
      </c>
      <c r="U19" s="162" t="s">
        <v>166</v>
      </c>
      <c r="V19" s="146" t="s">
        <v>211</v>
      </c>
      <c r="W19" s="146" t="s">
        <v>211</v>
      </c>
      <c r="X19" s="146" t="s">
        <v>209</v>
      </c>
      <c r="Y19" s="146">
        <v>4.7699999999999996</v>
      </c>
      <c r="Z19" s="146">
        <v>-20.93</v>
      </c>
      <c r="AA19" s="146" t="s">
        <v>211</v>
      </c>
      <c r="AB19" s="146" t="s">
        <v>211</v>
      </c>
      <c r="AC19" s="146">
        <v>-2693.5</v>
      </c>
      <c r="AD19" s="146" t="s">
        <v>211</v>
      </c>
      <c r="AE19" s="146" t="s">
        <v>211</v>
      </c>
      <c r="AF19" s="147" t="s">
        <v>210</v>
      </c>
      <c r="AG19" s="157">
        <v>386.37192720000002</v>
      </c>
      <c r="AH19" s="134" t="s">
        <v>211</v>
      </c>
      <c r="AI19" s="130" t="s">
        <v>211</v>
      </c>
      <c r="AJ19" s="130" t="s">
        <v>211</v>
      </c>
      <c r="AK19" s="130" t="s">
        <v>211</v>
      </c>
      <c r="AL19" s="132" t="s">
        <v>517</v>
      </c>
      <c r="AM19" s="132" t="s">
        <v>518</v>
      </c>
      <c r="AN19" s="146" t="s">
        <v>211</v>
      </c>
      <c r="AO19" s="146" t="s">
        <v>211</v>
      </c>
      <c r="AP19" s="146" t="s">
        <v>211</v>
      </c>
      <c r="AQ19" s="146" t="s">
        <v>211</v>
      </c>
      <c r="AR19" s="146" t="s">
        <v>211</v>
      </c>
      <c r="AS19" s="146" t="s">
        <v>211</v>
      </c>
      <c r="AT19" s="146" t="s">
        <v>211</v>
      </c>
      <c r="AU19" s="147" t="s">
        <v>212</v>
      </c>
      <c r="AV19" s="161" t="s">
        <v>213</v>
      </c>
      <c r="AW19" s="156">
        <v>50</v>
      </c>
      <c r="AX19" s="156">
        <v>2.58</v>
      </c>
      <c r="AY19" s="147" t="s">
        <v>215</v>
      </c>
      <c r="AZ19" s="146" t="s">
        <v>153</v>
      </c>
      <c r="BA19" s="147" t="s">
        <v>216</v>
      </c>
      <c r="BB19" s="161" t="s">
        <v>235</v>
      </c>
      <c r="BC19" s="156">
        <v>4</v>
      </c>
      <c r="BD19" s="165">
        <v>0.29456182146820448</v>
      </c>
      <c r="BE19" s="181">
        <v>21.103790420070922</v>
      </c>
      <c r="BF19" s="147" t="s">
        <v>222</v>
      </c>
      <c r="BG19" s="179">
        <v>0.34</v>
      </c>
      <c r="BH19" s="146" t="s">
        <v>211</v>
      </c>
      <c r="BI19" s="146" t="s">
        <v>211</v>
      </c>
      <c r="BJ19" s="163" t="s">
        <v>211</v>
      </c>
      <c r="BK19" s="167" t="s">
        <v>278</v>
      </c>
      <c r="BL19" s="146" t="s">
        <v>211</v>
      </c>
      <c r="BM19" s="146" t="s">
        <v>211</v>
      </c>
      <c r="BN19" s="147" t="s">
        <v>215</v>
      </c>
      <c r="BO19" s="147" t="s">
        <v>279</v>
      </c>
      <c r="BP19" s="156" t="s">
        <v>211</v>
      </c>
      <c r="BQ19" s="156" t="s">
        <v>211</v>
      </c>
      <c r="BR19" s="156" t="s">
        <v>211</v>
      </c>
      <c r="BS19" s="156" t="s">
        <v>211</v>
      </c>
      <c r="BT19" s="156" t="s">
        <v>280</v>
      </c>
      <c r="BU19" s="156">
        <v>50</v>
      </c>
      <c r="BV19" s="156" t="s">
        <v>211</v>
      </c>
      <c r="BW19" s="156" t="s">
        <v>211</v>
      </c>
      <c r="BX19" s="193">
        <f t="shared" si="1"/>
        <v>25.287054922871764</v>
      </c>
      <c r="BY19" s="147" t="s">
        <v>281</v>
      </c>
      <c r="BZ19" s="168">
        <f t="shared" si="8"/>
        <v>0.32843113601715856</v>
      </c>
      <c r="CA19" s="168">
        <f t="shared" si="9"/>
        <v>0.33843563871898397</v>
      </c>
      <c r="CB19" s="184" t="s">
        <v>298</v>
      </c>
      <c r="CC19" s="162">
        <v>3.19</v>
      </c>
      <c r="CD19" s="169" t="s">
        <v>302</v>
      </c>
      <c r="CE19" s="170">
        <f t="shared" si="10"/>
        <v>9.5699999999999993E-2</v>
      </c>
      <c r="CF19" s="140">
        <f t="shared" si="2"/>
        <v>9.5699999999999993E-2</v>
      </c>
      <c r="CG19" s="147" t="s">
        <v>283</v>
      </c>
      <c r="CH19" s="147" t="s">
        <v>284</v>
      </c>
      <c r="CI19" s="147" t="s">
        <v>285</v>
      </c>
      <c r="CJ19" s="147"/>
      <c r="CK19" s="147" t="s">
        <v>211</v>
      </c>
      <c r="CL19" s="147" t="s">
        <v>284</v>
      </c>
      <c r="CM19" s="147" t="s">
        <v>211</v>
      </c>
      <c r="CN19" s="147" t="s">
        <v>211</v>
      </c>
      <c r="CO19" s="147" t="s">
        <v>211</v>
      </c>
      <c r="CP19" s="147" t="s">
        <v>211</v>
      </c>
      <c r="CQ19" s="147" t="s">
        <v>211</v>
      </c>
      <c r="CR19" s="147" t="s">
        <v>211</v>
      </c>
      <c r="CS19" s="147" t="s">
        <v>211</v>
      </c>
      <c r="CT19" s="147" t="s">
        <v>211</v>
      </c>
      <c r="CU19" s="178">
        <v>35.871802105263164</v>
      </c>
      <c r="CV19" s="172" t="s">
        <v>303</v>
      </c>
      <c r="CW19" s="161">
        <v>0.125</v>
      </c>
      <c r="CX19" s="147" t="s">
        <v>304</v>
      </c>
      <c r="CY19" s="146" t="s">
        <v>305</v>
      </c>
      <c r="CZ19" s="146" t="s">
        <v>211</v>
      </c>
      <c r="DA19" s="146" t="s">
        <v>211</v>
      </c>
      <c r="DB19" s="173" t="s">
        <v>306</v>
      </c>
      <c r="DC19" s="146" t="s">
        <v>305</v>
      </c>
      <c r="DD19" s="146" t="s">
        <v>211</v>
      </c>
      <c r="DE19" s="146" t="s">
        <v>211</v>
      </c>
      <c r="DF19" s="173" t="s">
        <v>306</v>
      </c>
      <c r="DG19" s="146" t="s">
        <v>305</v>
      </c>
      <c r="DH19" s="146" t="s">
        <v>211</v>
      </c>
      <c r="DI19" s="146" t="s">
        <v>211</v>
      </c>
      <c r="DJ19" s="173" t="s">
        <v>306</v>
      </c>
      <c r="DK19" s="146">
        <v>416</v>
      </c>
      <c r="DL19" s="146" t="s">
        <v>211</v>
      </c>
      <c r="DM19" s="146" t="s">
        <v>211</v>
      </c>
      <c r="DN19" s="147" t="s">
        <v>307</v>
      </c>
      <c r="DO19" s="146">
        <v>39.5</v>
      </c>
      <c r="DP19" s="146" t="s">
        <v>211</v>
      </c>
      <c r="DQ19" s="146" t="s">
        <v>211</v>
      </c>
      <c r="DR19" s="147" t="s">
        <v>308</v>
      </c>
      <c r="DS19" s="147" t="s">
        <v>309</v>
      </c>
      <c r="DT19" s="147" t="s">
        <v>310</v>
      </c>
      <c r="DU19" s="148">
        <f t="shared" si="3"/>
        <v>1.0193557504625201</v>
      </c>
      <c r="DV19" s="146" t="s">
        <v>211</v>
      </c>
      <c r="DW19" s="146" t="s">
        <v>211</v>
      </c>
      <c r="DX19" s="147" t="s">
        <v>507</v>
      </c>
      <c r="DY19" s="149" t="s">
        <v>311</v>
      </c>
      <c r="DZ19" s="147" t="s">
        <v>312</v>
      </c>
      <c r="EA19" s="147" t="s">
        <v>330</v>
      </c>
      <c r="EB19" s="147" t="s">
        <v>314</v>
      </c>
      <c r="EC19" s="174" t="s">
        <v>315</v>
      </c>
      <c r="ED19" s="174" t="s">
        <v>315</v>
      </c>
      <c r="EE19" s="147" t="s">
        <v>543</v>
      </c>
      <c r="EF19" s="147" t="s">
        <v>211</v>
      </c>
      <c r="EG19" s="147" t="s">
        <v>211</v>
      </c>
      <c r="EH19" s="147" t="s">
        <v>371</v>
      </c>
      <c r="EI19" s="147" t="s">
        <v>388</v>
      </c>
      <c r="EJ19" s="147" t="s">
        <v>373</v>
      </c>
      <c r="EK19" s="165">
        <v>2218.7862151255981</v>
      </c>
      <c r="EL19" s="147" t="s">
        <v>429</v>
      </c>
      <c r="EM19" s="146">
        <v>54</v>
      </c>
      <c r="EN19" s="146">
        <v>54</v>
      </c>
      <c r="EO19" s="156" t="s">
        <v>211</v>
      </c>
      <c r="EP19" s="156" t="s">
        <v>211</v>
      </c>
      <c r="EQ19" s="156" t="s">
        <v>211</v>
      </c>
      <c r="ER19" s="156" t="s">
        <v>211</v>
      </c>
      <c r="ES19" s="175">
        <v>8.1871195914945929</v>
      </c>
      <c r="ET19" s="147" t="s">
        <v>430</v>
      </c>
      <c r="EU19" s="146">
        <v>0.03</v>
      </c>
      <c r="EV19" s="146">
        <v>0.03</v>
      </c>
      <c r="EW19" s="176">
        <v>242.33995336562296</v>
      </c>
      <c r="EX19" s="177">
        <v>0</v>
      </c>
      <c r="EY19" s="147" t="s">
        <v>450</v>
      </c>
      <c r="EZ19" s="176">
        <v>242.33995336562296</v>
      </c>
      <c r="FA19" s="178">
        <v>19.380194223369195</v>
      </c>
      <c r="FB19" s="178">
        <v>19.380194223369195</v>
      </c>
      <c r="FC19" s="147" t="s">
        <v>491</v>
      </c>
      <c r="FD19" s="147" t="s">
        <v>492</v>
      </c>
      <c r="FE19" s="156" t="s">
        <v>211</v>
      </c>
      <c r="FF19" s="156" t="s">
        <v>211</v>
      </c>
      <c r="FG19" s="156" t="s">
        <v>211</v>
      </c>
      <c r="FH19" s="156" t="s">
        <v>211</v>
      </c>
      <c r="FI19" s="156" t="s">
        <v>211</v>
      </c>
      <c r="FJ19" s="156" t="s">
        <v>211</v>
      </c>
      <c r="FK19" s="156" t="s">
        <v>211</v>
      </c>
      <c r="FL19" s="156" t="s">
        <v>211</v>
      </c>
      <c r="FM19" s="156" t="s">
        <v>211</v>
      </c>
      <c r="FN19" s="156" t="s">
        <v>211</v>
      </c>
      <c r="FO19" s="156" t="s">
        <v>211</v>
      </c>
      <c r="FP19" s="156" t="s">
        <v>211</v>
      </c>
      <c r="FQ19" s="147" t="s">
        <v>516</v>
      </c>
    </row>
    <row r="20" spans="1:173" s="156" customFormat="1" ht="18">
      <c r="A20" s="131" t="s">
        <v>207</v>
      </c>
      <c r="B20" s="156" t="s">
        <v>208</v>
      </c>
      <c r="C20" s="156">
        <v>2009</v>
      </c>
      <c r="D20" s="147" t="s">
        <v>497</v>
      </c>
      <c r="E20" s="157">
        <f t="shared" si="4"/>
        <v>409.09167400000001</v>
      </c>
      <c r="F20" s="133" t="s">
        <v>211</v>
      </c>
      <c r="G20" s="133" t="s">
        <v>211</v>
      </c>
      <c r="H20" s="157">
        <f t="shared" si="5"/>
        <v>297.46372272315745</v>
      </c>
      <c r="I20" s="157">
        <f t="shared" si="13"/>
        <v>24.895966965857244</v>
      </c>
      <c r="J20" s="157">
        <f t="shared" si="14"/>
        <v>24.895966965857244</v>
      </c>
      <c r="K20" s="158" t="s">
        <v>148</v>
      </c>
      <c r="L20" s="159" t="s">
        <v>149</v>
      </c>
      <c r="M20" s="160" t="s">
        <v>496</v>
      </c>
      <c r="N20" s="146" t="s">
        <v>534</v>
      </c>
      <c r="O20" s="161" t="s">
        <v>150</v>
      </c>
      <c r="P20" s="161" t="s">
        <v>151</v>
      </c>
      <c r="Q20" s="146">
        <v>2</v>
      </c>
      <c r="R20" s="146">
        <v>3</v>
      </c>
      <c r="S20" s="162">
        <v>56</v>
      </c>
      <c r="T20" s="162">
        <v>58</v>
      </c>
      <c r="U20" s="162" t="s">
        <v>167</v>
      </c>
      <c r="V20" s="146" t="s">
        <v>211</v>
      </c>
      <c r="W20" s="146" t="s">
        <v>211</v>
      </c>
      <c r="X20" s="146" t="s">
        <v>209</v>
      </c>
      <c r="Y20" s="146">
        <v>4.7699999999999996</v>
      </c>
      <c r="Z20" s="146">
        <v>-20.93</v>
      </c>
      <c r="AA20" s="146" t="s">
        <v>211</v>
      </c>
      <c r="AB20" s="146" t="s">
        <v>211</v>
      </c>
      <c r="AC20" s="146">
        <v>-2693.5</v>
      </c>
      <c r="AD20" s="146" t="s">
        <v>211</v>
      </c>
      <c r="AE20" s="146" t="s">
        <v>211</v>
      </c>
      <c r="AF20" s="147" t="s">
        <v>210</v>
      </c>
      <c r="AG20" s="157">
        <v>409.09167400000001</v>
      </c>
      <c r="AH20" s="134" t="s">
        <v>211</v>
      </c>
      <c r="AI20" s="130" t="s">
        <v>211</v>
      </c>
      <c r="AJ20" s="130" t="s">
        <v>211</v>
      </c>
      <c r="AK20" s="130" t="s">
        <v>211</v>
      </c>
      <c r="AL20" s="132" t="s">
        <v>517</v>
      </c>
      <c r="AM20" s="132" t="s">
        <v>518</v>
      </c>
      <c r="AN20" s="146" t="s">
        <v>211</v>
      </c>
      <c r="AO20" s="146" t="s">
        <v>211</v>
      </c>
      <c r="AP20" s="146" t="s">
        <v>211</v>
      </c>
      <c r="AQ20" s="146" t="s">
        <v>211</v>
      </c>
      <c r="AR20" s="146" t="s">
        <v>211</v>
      </c>
      <c r="AS20" s="146" t="s">
        <v>211</v>
      </c>
      <c r="AT20" s="146" t="s">
        <v>211</v>
      </c>
      <c r="AU20" s="147" t="s">
        <v>212</v>
      </c>
      <c r="AV20" s="161" t="s">
        <v>213</v>
      </c>
      <c r="AW20" s="156">
        <v>50</v>
      </c>
      <c r="AX20" s="156">
        <v>2.11</v>
      </c>
      <c r="AY20" s="147" t="s">
        <v>215</v>
      </c>
      <c r="AZ20" s="146" t="s">
        <v>153</v>
      </c>
      <c r="BA20" s="147" t="s">
        <v>216</v>
      </c>
      <c r="BB20" s="161" t="s">
        <v>236</v>
      </c>
      <c r="BC20" s="156">
        <v>3</v>
      </c>
      <c r="BD20" s="165">
        <v>0.23673707872752853</v>
      </c>
      <c r="BE20" s="181">
        <v>20.666180167485255</v>
      </c>
      <c r="BF20" s="147" t="s">
        <v>222</v>
      </c>
      <c r="BG20" s="179">
        <v>0.33</v>
      </c>
      <c r="BH20" s="146" t="s">
        <v>211</v>
      </c>
      <c r="BI20" s="146" t="s">
        <v>211</v>
      </c>
      <c r="BJ20" s="163" t="s">
        <v>211</v>
      </c>
      <c r="BK20" s="167" t="s">
        <v>278</v>
      </c>
      <c r="BL20" s="146" t="s">
        <v>211</v>
      </c>
      <c r="BM20" s="146" t="s">
        <v>211</v>
      </c>
      <c r="BN20" s="147" t="s">
        <v>215</v>
      </c>
      <c r="BO20" s="147" t="s">
        <v>279</v>
      </c>
      <c r="BP20" s="156" t="s">
        <v>211</v>
      </c>
      <c r="BQ20" s="156" t="s">
        <v>211</v>
      </c>
      <c r="BR20" s="156" t="s">
        <v>211</v>
      </c>
      <c r="BS20" s="156" t="s">
        <v>211</v>
      </c>
      <c r="BT20" s="156" t="s">
        <v>280</v>
      </c>
      <c r="BU20" s="156">
        <v>50</v>
      </c>
      <c r="BV20" s="156" t="s">
        <v>211</v>
      </c>
      <c r="BW20" s="156" t="s">
        <v>211</v>
      </c>
      <c r="BX20" s="193">
        <f t="shared" si="1"/>
        <v>26.814190818610896</v>
      </c>
      <c r="BY20" s="147" t="s">
        <v>281</v>
      </c>
      <c r="BZ20" s="168">
        <f t="shared" si="8"/>
        <v>0.32843113601715501</v>
      </c>
      <c r="CA20" s="168">
        <f t="shared" si="9"/>
        <v>0.33843563871898397</v>
      </c>
      <c r="CB20" s="184" t="s">
        <v>299</v>
      </c>
      <c r="CC20" s="179">
        <v>3.66</v>
      </c>
      <c r="CD20" s="169" t="s">
        <v>302</v>
      </c>
      <c r="CE20" s="170">
        <f t="shared" si="10"/>
        <v>0.10979999999999999</v>
      </c>
      <c r="CF20" s="140">
        <f t="shared" si="2"/>
        <v>0.10979999999999999</v>
      </c>
      <c r="CG20" s="147" t="s">
        <v>283</v>
      </c>
      <c r="CH20" s="147" t="s">
        <v>284</v>
      </c>
      <c r="CI20" s="147" t="s">
        <v>285</v>
      </c>
      <c r="CJ20" s="147"/>
      <c r="CK20" s="147" t="s">
        <v>211</v>
      </c>
      <c r="CL20" s="147" t="s">
        <v>284</v>
      </c>
      <c r="CM20" s="147" t="s">
        <v>211</v>
      </c>
      <c r="CN20" s="147" t="s">
        <v>211</v>
      </c>
      <c r="CO20" s="147" t="s">
        <v>211</v>
      </c>
      <c r="CP20" s="147" t="s">
        <v>211</v>
      </c>
      <c r="CQ20" s="147" t="s">
        <v>211</v>
      </c>
      <c r="CR20" s="147" t="s">
        <v>211</v>
      </c>
      <c r="CS20" s="147" t="s">
        <v>211</v>
      </c>
      <c r="CT20" s="147" t="s">
        <v>211</v>
      </c>
      <c r="CU20" s="178">
        <v>35.732235789473684</v>
      </c>
      <c r="CV20" s="172" t="s">
        <v>303</v>
      </c>
      <c r="CW20" s="161">
        <v>0.16999999999999998</v>
      </c>
      <c r="CX20" s="147" t="s">
        <v>304</v>
      </c>
      <c r="CY20" s="146" t="s">
        <v>305</v>
      </c>
      <c r="CZ20" s="146" t="s">
        <v>211</v>
      </c>
      <c r="DA20" s="146" t="s">
        <v>211</v>
      </c>
      <c r="DB20" s="173" t="s">
        <v>306</v>
      </c>
      <c r="DC20" s="146" t="s">
        <v>305</v>
      </c>
      <c r="DD20" s="146" t="s">
        <v>211</v>
      </c>
      <c r="DE20" s="146" t="s">
        <v>211</v>
      </c>
      <c r="DF20" s="173" t="s">
        <v>306</v>
      </c>
      <c r="DG20" s="146" t="s">
        <v>305</v>
      </c>
      <c r="DH20" s="146" t="s">
        <v>211</v>
      </c>
      <c r="DI20" s="146" t="s">
        <v>211</v>
      </c>
      <c r="DJ20" s="173" t="s">
        <v>306</v>
      </c>
      <c r="DK20" s="146">
        <v>416</v>
      </c>
      <c r="DL20" s="146" t="s">
        <v>211</v>
      </c>
      <c r="DM20" s="146" t="s">
        <v>211</v>
      </c>
      <c r="DN20" s="147" t="s">
        <v>307</v>
      </c>
      <c r="DO20" s="146">
        <v>39.5</v>
      </c>
      <c r="DP20" s="146" t="s">
        <v>211</v>
      </c>
      <c r="DQ20" s="146" t="s">
        <v>211</v>
      </c>
      <c r="DR20" s="147" t="s">
        <v>308</v>
      </c>
      <c r="DS20" s="147" t="s">
        <v>309</v>
      </c>
      <c r="DT20" s="147" t="s">
        <v>310</v>
      </c>
      <c r="DU20" s="148">
        <f t="shared" si="3"/>
        <v>1.0192806077407701</v>
      </c>
      <c r="DV20" s="146" t="s">
        <v>211</v>
      </c>
      <c r="DW20" s="146" t="s">
        <v>211</v>
      </c>
      <c r="DX20" s="147" t="s">
        <v>507</v>
      </c>
      <c r="DY20" s="149" t="s">
        <v>311</v>
      </c>
      <c r="DZ20" s="147" t="s">
        <v>312</v>
      </c>
      <c r="EA20" s="147" t="s">
        <v>331</v>
      </c>
      <c r="EB20" s="147" t="s">
        <v>314</v>
      </c>
      <c r="EC20" s="174" t="s">
        <v>315</v>
      </c>
      <c r="ED20" s="174" t="s">
        <v>315</v>
      </c>
      <c r="EE20" s="147" t="s">
        <v>543</v>
      </c>
      <c r="EF20" s="147" t="s">
        <v>211</v>
      </c>
      <c r="EG20" s="147" t="s">
        <v>211</v>
      </c>
      <c r="EH20" s="147" t="s">
        <v>371</v>
      </c>
      <c r="EI20" s="147" t="s">
        <v>389</v>
      </c>
      <c r="EJ20" s="147" t="s">
        <v>373</v>
      </c>
      <c r="EK20" s="165">
        <v>2209.3844492558765</v>
      </c>
      <c r="EL20" s="147" t="s">
        <v>429</v>
      </c>
      <c r="EM20" s="146">
        <v>54</v>
      </c>
      <c r="EN20" s="146">
        <v>54</v>
      </c>
      <c r="EO20" s="156" t="s">
        <v>211</v>
      </c>
      <c r="EP20" s="156" t="s">
        <v>211</v>
      </c>
      <c r="EQ20" s="156" t="s">
        <v>211</v>
      </c>
      <c r="ER20" s="156" t="s">
        <v>211</v>
      </c>
      <c r="ES20" s="175">
        <v>8.1149389828657768</v>
      </c>
      <c r="ET20" s="147" t="s">
        <v>430</v>
      </c>
      <c r="EU20" s="146">
        <v>0.03</v>
      </c>
      <c r="EV20" s="146">
        <v>0.03</v>
      </c>
      <c r="EW20" s="176">
        <v>297.46372272315745</v>
      </c>
      <c r="EX20" s="177">
        <v>0</v>
      </c>
      <c r="EY20" s="147" t="s">
        <v>451</v>
      </c>
      <c r="EZ20" s="176">
        <v>297.46372272315745</v>
      </c>
      <c r="FA20" s="178">
        <v>24.895966965857244</v>
      </c>
      <c r="FB20" s="178">
        <v>24.895966965857244</v>
      </c>
      <c r="FC20" s="147" t="s">
        <v>491</v>
      </c>
      <c r="FD20" s="147" t="s">
        <v>492</v>
      </c>
      <c r="FE20" s="156" t="s">
        <v>211</v>
      </c>
      <c r="FF20" s="156" t="s">
        <v>211</v>
      </c>
      <c r="FG20" s="156" t="s">
        <v>211</v>
      </c>
      <c r="FH20" s="156" t="s">
        <v>211</v>
      </c>
      <c r="FI20" s="156" t="s">
        <v>211</v>
      </c>
      <c r="FJ20" s="156" t="s">
        <v>211</v>
      </c>
      <c r="FK20" s="156" t="s">
        <v>211</v>
      </c>
      <c r="FL20" s="156" t="s">
        <v>211</v>
      </c>
      <c r="FM20" s="156" t="s">
        <v>211</v>
      </c>
      <c r="FN20" s="156" t="s">
        <v>211</v>
      </c>
      <c r="FO20" s="156" t="s">
        <v>211</v>
      </c>
      <c r="FP20" s="156" t="s">
        <v>211</v>
      </c>
      <c r="FQ20" s="147" t="s">
        <v>516</v>
      </c>
    </row>
    <row r="21" spans="1:173" s="156" customFormat="1" ht="18">
      <c r="A21" s="131" t="s">
        <v>207</v>
      </c>
      <c r="B21" s="156" t="s">
        <v>208</v>
      </c>
      <c r="C21" s="156">
        <v>2009</v>
      </c>
      <c r="D21" s="147" t="s">
        <v>497</v>
      </c>
      <c r="E21" s="157">
        <f t="shared" si="4"/>
        <v>418.81401240000002</v>
      </c>
      <c r="F21" s="133" t="s">
        <v>211</v>
      </c>
      <c r="G21" s="133" t="s">
        <v>211</v>
      </c>
      <c r="H21" s="157">
        <f t="shared" si="5"/>
        <v>271.11772732979944</v>
      </c>
      <c r="I21" s="157">
        <f t="shared" si="13"/>
        <v>22.203744835240894</v>
      </c>
      <c r="J21" s="157">
        <f t="shared" si="14"/>
        <v>22.203744835240894</v>
      </c>
      <c r="K21" s="158" t="s">
        <v>148</v>
      </c>
      <c r="L21" s="159" t="s">
        <v>149</v>
      </c>
      <c r="M21" s="160" t="s">
        <v>496</v>
      </c>
      <c r="N21" s="146" t="s">
        <v>535</v>
      </c>
      <c r="O21" s="161" t="s">
        <v>150</v>
      </c>
      <c r="P21" s="161" t="s">
        <v>151</v>
      </c>
      <c r="Q21" s="146">
        <v>2</v>
      </c>
      <c r="R21" s="146">
        <v>3</v>
      </c>
      <c r="S21" s="162">
        <v>70</v>
      </c>
      <c r="T21" s="162">
        <v>72</v>
      </c>
      <c r="U21" s="162" t="s">
        <v>168</v>
      </c>
      <c r="V21" s="146" t="s">
        <v>211</v>
      </c>
      <c r="W21" s="146" t="s">
        <v>211</v>
      </c>
      <c r="X21" s="146" t="s">
        <v>209</v>
      </c>
      <c r="Y21" s="146">
        <v>4.7699999999999996</v>
      </c>
      <c r="Z21" s="146">
        <v>-20.93</v>
      </c>
      <c r="AA21" s="146" t="s">
        <v>211</v>
      </c>
      <c r="AB21" s="146" t="s">
        <v>211</v>
      </c>
      <c r="AC21" s="146">
        <v>-2693.5</v>
      </c>
      <c r="AD21" s="146" t="s">
        <v>211</v>
      </c>
      <c r="AE21" s="146" t="s">
        <v>211</v>
      </c>
      <c r="AF21" s="147" t="s">
        <v>210</v>
      </c>
      <c r="AG21" s="157">
        <v>418.81401240000002</v>
      </c>
      <c r="AH21" s="134" t="s">
        <v>211</v>
      </c>
      <c r="AI21" s="130" t="s">
        <v>211</v>
      </c>
      <c r="AJ21" s="130" t="s">
        <v>211</v>
      </c>
      <c r="AK21" s="130" t="s">
        <v>211</v>
      </c>
      <c r="AL21" s="132" t="s">
        <v>517</v>
      </c>
      <c r="AM21" s="132" t="s">
        <v>518</v>
      </c>
      <c r="AN21" s="146" t="s">
        <v>211</v>
      </c>
      <c r="AO21" s="146" t="s">
        <v>211</v>
      </c>
      <c r="AP21" s="146" t="s">
        <v>211</v>
      </c>
      <c r="AQ21" s="146" t="s">
        <v>211</v>
      </c>
      <c r="AR21" s="146" t="s">
        <v>211</v>
      </c>
      <c r="AS21" s="146" t="s">
        <v>211</v>
      </c>
      <c r="AT21" s="146" t="s">
        <v>211</v>
      </c>
      <c r="AU21" s="147" t="s">
        <v>212</v>
      </c>
      <c r="AV21" s="161" t="s">
        <v>213</v>
      </c>
      <c r="AW21" s="156">
        <v>50</v>
      </c>
      <c r="AX21" s="156">
        <v>2.5499999999999998</v>
      </c>
      <c r="AY21" s="147" t="s">
        <v>215</v>
      </c>
      <c r="AZ21" s="146" t="s">
        <v>153</v>
      </c>
      <c r="BA21" s="147" t="s">
        <v>216</v>
      </c>
      <c r="BB21" s="161" t="s">
        <v>237</v>
      </c>
      <c r="BC21" s="156">
        <v>4</v>
      </c>
      <c r="BD21" s="165">
        <v>0.31584542632960916</v>
      </c>
      <c r="BE21" s="181">
        <v>20.878437549400154</v>
      </c>
      <c r="BF21" s="147" t="s">
        <v>222</v>
      </c>
      <c r="BG21" s="179">
        <v>0.37</v>
      </c>
      <c r="BH21" s="146" t="s">
        <v>211</v>
      </c>
      <c r="BI21" s="146" t="s">
        <v>211</v>
      </c>
      <c r="BJ21" s="163" t="s">
        <v>211</v>
      </c>
      <c r="BK21" s="167" t="s">
        <v>278</v>
      </c>
      <c r="BL21" s="146" t="s">
        <v>211</v>
      </c>
      <c r="BM21" s="146" t="s">
        <v>211</v>
      </c>
      <c r="BN21" s="147" t="s">
        <v>215</v>
      </c>
      <c r="BO21" s="147" t="s">
        <v>279</v>
      </c>
      <c r="BP21" s="156" t="s">
        <v>211</v>
      </c>
      <c r="BQ21" s="156" t="s">
        <v>211</v>
      </c>
      <c r="BR21" s="156" t="s">
        <v>211</v>
      </c>
      <c r="BS21" s="156" t="s">
        <v>211</v>
      </c>
      <c r="BT21" s="156" t="s">
        <v>280</v>
      </c>
      <c r="BU21" s="156">
        <v>50</v>
      </c>
      <c r="BV21" s="156" t="s">
        <v>211</v>
      </c>
      <c r="BW21" s="156" t="s">
        <v>211</v>
      </c>
      <c r="BX21" s="193">
        <f t="shared" si="1"/>
        <v>26.060606414846884</v>
      </c>
      <c r="BY21" s="147" t="s">
        <v>281</v>
      </c>
      <c r="BZ21" s="168">
        <f t="shared" si="8"/>
        <v>0.32843113601715501</v>
      </c>
      <c r="CA21" s="168">
        <f t="shared" si="9"/>
        <v>0.33843563871898752</v>
      </c>
      <c r="CB21" s="184" t="s">
        <v>300</v>
      </c>
      <c r="CC21" s="179">
        <v>3.42</v>
      </c>
      <c r="CD21" s="169" t="s">
        <v>302</v>
      </c>
      <c r="CE21" s="170">
        <f t="shared" si="10"/>
        <v>0.1026</v>
      </c>
      <c r="CF21" s="140">
        <f t="shared" si="2"/>
        <v>0.1026</v>
      </c>
      <c r="CG21" s="147" t="s">
        <v>283</v>
      </c>
      <c r="CH21" s="147" t="s">
        <v>284</v>
      </c>
      <c r="CI21" s="147" t="s">
        <v>285</v>
      </c>
      <c r="CJ21" s="147"/>
      <c r="CK21" s="147" t="s">
        <v>211</v>
      </c>
      <c r="CL21" s="147" t="s">
        <v>284</v>
      </c>
      <c r="CM21" s="147" t="s">
        <v>211</v>
      </c>
      <c r="CN21" s="147" t="s">
        <v>211</v>
      </c>
      <c r="CO21" s="147" t="s">
        <v>211</v>
      </c>
      <c r="CP21" s="147" t="s">
        <v>211</v>
      </c>
      <c r="CQ21" s="147" t="s">
        <v>211</v>
      </c>
      <c r="CR21" s="147" t="s">
        <v>211</v>
      </c>
      <c r="CS21" s="147" t="s">
        <v>211</v>
      </c>
      <c r="CT21" s="147" t="s">
        <v>211</v>
      </c>
      <c r="CU21" s="178">
        <v>36.108625263157897</v>
      </c>
      <c r="CV21" s="172" t="s">
        <v>303</v>
      </c>
      <c r="CW21" s="161">
        <v>0.185</v>
      </c>
      <c r="CX21" s="147" t="s">
        <v>304</v>
      </c>
      <c r="CY21" s="146" t="s">
        <v>305</v>
      </c>
      <c r="CZ21" s="146" t="s">
        <v>211</v>
      </c>
      <c r="DA21" s="146" t="s">
        <v>211</v>
      </c>
      <c r="DB21" s="173" t="s">
        <v>306</v>
      </c>
      <c r="DC21" s="146" t="s">
        <v>305</v>
      </c>
      <c r="DD21" s="146" t="s">
        <v>211</v>
      </c>
      <c r="DE21" s="146" t="s">
        <v>211</v>
      </c>
      <c r="DF21" s="173" t="s">
        <v>306</v>
      </c>
      <c r="DG21" s="146" t="s">
        <v>305</v>
      </c>
      <c r="DH21" s="146" t="s">
        <v>211</v>
      </c>
      <c r="DI21" s="146" t="s">
        <v>211</v>
      </c>
      <c r="DJ21" s="173" t="s">
        <v>306</v>
      </c>
      <c r="DK21" s="146">
        <v>416</v>
      </c>
      <c r="DL21" s="146" t="s">
        <v>211</v>
      </c>
      <c r="DM21" s="146" t="s">
        <v>211</v>
      </c>
      <c r="DN21" s="147" t="s">
        <v>307</v>
      </c>
      <c r="DO21" s="146">
        <v>39.5</v>
      </c>
      <c r="DP21" s="146" t="s">
        <v>211</v>
      </c>
      <c r="DQ21" s="146" t="s">
        <v>211</v>
      </c>
      <c r="DR21" s="147" t="s">
        <v>308</v>
      </c>
      <c r="DS21" s="147" t="s">
        <v>309</v>
      </c>
      <c r="DT21" s="147" t="s">
        <v>310</v>
      </c>
      <c r="DU21" s="148">
        <f t="shared" si="3"/>
        <v>1.0193176878613575</v>
      </c>
      <c r="DV21" s="146" t="s">
        <v>211</v>
      </c>
      <c r="DW21" s="146" t="s">
        <v>211</v>
      </c>
      <c r="DX21" s="147" t="s">
        <v>507</v>
      </c>
      <c r="DY21" s="149" t="s">
        <v>311</v>
      </c>
      <c r="DZ21" s="147" t="s">
        <v>312</v>
      </c>
      <c r="EA21" s="147" t="s">
        <v>332</v>
      </c>
      <c r="EB21" s="147" t="s">
        <v>314</v>
      </c>
      <c r="EC21" s="174" t="s">
        <v>315</v>
      </c>
      <c r="ED21" s="174" t="s">
        <v>315</v>
      </c>
      <c r="EE21" s="147" t="s">
        <v>543</v>
      </c>
      <c r="EF21" s="147" t="s">
        <v>211</v>
      </c>
      <c r="EG21" s="147" t="s">
        <v>211</v>
      </c>
      <c r="EH21" s="147" t="s">
        <v>371</v>
      </c>
      <c r="EI21" s="147" t="s">
        <v>390</v>
      </c>
      <c r="EJ21" s="147" t="s">
        <v>373</v>
      </c>
      <c r="EK21" s="165">
        <v>2226.6353227729787</v>
      </c>
      <c r="EL21" s="147" t="s">
        <v>429</v>
      </c>
      <c r="EM21" s="146">
        <v>54</v>
      </c>
      <c r="EN21" s="146">
        <v>54</v>
      </c>
      <c r="EO21" s="156" t="s">
        <v>211</v>
      </c>
      <c r="EP21" s="156" t="s">
        <v>211</v>
      </c>
      <c r="EQ21" s="156" t="s">
        <v>211</v>
      </c>
      <c r="ER21" s="156" t="s">
        <v>211</v>
      </c>
      <c r="ES21" s="175">
        <v>8.1487656170928826</v>
      </c>
      <c r="ET21" s="147" t="s">
        <v>430</v>
      </c>
      <c r="EU21" s="146">
        <v>0.03</v>
      </c>
      <c r="EV21" s="146">
        <v>0.03</v>
      </c>
      <c r="EW21" s="176">
        <v>271.11772732979944</v>
      </c>
      <c r="EX21" s="177">
        <v>0</v>
      </c>
      <c r="EY21" s="147" t="s">
        <v>452</v>
      </c>
      <c r="EZ21" s="176">
        <v>271.11772732979944</v>
      </c>
      <c r="FA21" s="178">
        <v>22.203744835240894</v>
      </c>
      <c r="FB21" s="178">
        <v>22.203744835240894</v>
      </c>
      <c r="FC21" s="147" t="s">
        <v>491</v>
      </c>
      <c r="FD21" s="147" t="s">
        <v>492</v>
      </c>
      <c r="FE21" s="156" t="s">
        <v>211</v>
      </c>
      <c r="FF21" s="156" t="s">
        <v>211</v>
      </c>
      <c r="FG21" s="156" t="s">
        <v>211</v>
      </c>
      <c r="FH21" s="156" t="s">
        <v>211</v>
      </c>
      <c r="FI21" s="156" t="s">
        <v>211</v>
      </c>
      <c r="FJ21" s="156" t="s">
        <v>211</v>
      </c>
      <c r="FK21" s="156" t="s">
        <v>211</v>
      </c>
      <c r="FL21" s="156" t="s">
        <v>211</v>
      </c>
      <c r="FM21" s="156" t="s">
        <v>211</v>
      </c>
      <c r="FN21" s="156" t="s">
        <v>211</v>
      </c>
      <c r="FO21" s="156" t="s">
        <v>211</v>
      </c>
      <c r="FP21" s="156" t="s">
        <v>211</v>
      </c>
      <c r="FQ21" s="147" t="s">
        <v>516</v>
      </c>
    </row>
    <row r="22" spans="1:173" s="156" customFormat="1" ht="18">
      <c r="A22" s="131" t="s">
        <v>207</v>
      </c>
      <c r="B22" s="156" t="s">
        <v>208</v>
      </c>
      <c r="C22" s="156">
        <v>2009</v>
      </c>
      <c r="D22" s="147" t="s">
        <v>497</v>
      </c>
      <c r="E22" s="157">
        <f t="shared" si="4"/>
        <v>541.55332710000005</v>
      </c>
      <c r="F22" s="133" t="s">
        <v>211</v>
      </c>
      <c r="G22" s="133" t="s">
        <v>211</v>
      </c>
      <c r="H22" s="157">
        <f t="shared" si="5"/>
        <v>234.8277815589918</v>
      </c>
      <c r="I22" s="157">
        <f t="shared" si="13"/>
        <v>18.62991651987986</v>
      </c>
      <c r="J22" s="157">
        <f t="shared" si="14"/>
        <v>18.62991651987986</v>
      </c>
      <c r="K22" s="158" t="s">
        <v>148</v>
      </c>
      <c r="L22" s="159" t="s">
        <v>149</v>
      </c>
      <c r="M22" s="160" t="s">
        <v>496</v>
      </c>
      <c r="N22" s="146" t="s">
        <v>497</v>
      </c>
      <c r="O22" s="161" t="s">
        <v>150</v>
      </c>
      <c r="P22" s="161" t="s">
        <v>151</v>
      </c>
      <c r="Q22" s="146">
        <v>2</v>
      </c>
      <c r="R22" s="146">
        <v>4</v>
      </c>
      <c r="S22" s="162">
        <v>94</v>
      </c>
      <c r="T22" s="162">
        <v>96</v>
      </c>
      <c r="U22" s="162" t="s">
        <v>169</v>
      </c>
      <c r="V22" s="146" t="s">
        <v>211</v>
      </c>
      <c r="W22" s="146" t="s">
        <v>211</v>
      </c>
      <c r="X22" s="146" t="s">
        <v>209</v>
      </c>
      <c r="Y22" s="146">
        <v>4.7699999999999996</v>
      </c>
      <c r="Z22" s="146">
        <v>-20.93</v>
      </c>
      <c r="AA22" s="146" t="s">
        <v>211</v>
      </c>
      <c r="AB22" s="146" t="s">
        <v>211</v>
      </c>
      <c r="AC22" s="146">
        <v>-2693.5</v>
      </c>
      <c r="AD22" s="146" t="s">
        <v>211</v>
      </c>
      <c r="AE22" s="146" t="s">
        <v>211</v>
      </c>
      <c r="AF22" s="147" t="s">
        <v>210</v>
      </c>
      <c r="AG22" s="157">
        <v>541.55332710000005</v>
      </c>
      <c r="AH22" s="134" t="s">
        <v>211</v>
      </c>
      <c r="AI22" s="130" t="s">
        <v>211</v>
      </c>
      <c r="AJ22" s="130" t="s">
        <v>211</v>
      </c>
      <c r="AK22" s="130" t="s">
        <v>211</v>
      </c>
      <c r="AL22" s="132" t="s">
        <v>517</v>
      </c>
      <c r="AM22" s="146" t="s">
        <v>211</v>
      </c>
      <c r="AN22" s="146" t="s">
        <v>211</v>
      </c>
      <c r="AO22" s="146" t="s">
        <v>211</v>
      </c>
      <c r="AP22" s="146" t="s">
        <v>211</v>
      </c>
      <c r="AQ22" s="146" t="s">
        <v>211</v>
      </c>
      <c r="AR22" s="146" t="s">
        <v>211</v>
      </c>
      <c r="AS22" s="146" t="s">
        <v>211</v>
      </c>
      <c r="AT22" s="146" t="s">
        <v>211</v>
      </c>
      <c r="AU22" s="147" t="s">
        <v>212</v>
      </c>
      <c r="AV22" s="161" t="s">
        <v>213</v>
      </c>
      <c r="AW22" s="156">
        <v>50</v>
      </c>
      <c r="AX22" s="156">
        <v>3.82</v>
      </c>
      <c r="AY22" s="147" t="s">
        <v>215</v>
      </c>
      <c r="AZ22" s="146" t="s">
        <v>153</v>
      </c>
      <c r="BA22" s="147" t="s">
        <v>216</v>
      </c>
      <c r="BB22" s="161" t="s">
        <v>238</v>
      </c>
      <c r="BC22" s="156">
        <v>4</v>
      </c>
      <c r="BD22" s="165">
        <v>0.1611417595369575</v>
      </c>
      <c r="BE22" s="181">
        <v>21.204283474655902</v>
      </c>
      <c r="BF22" s="147" t="s">
        <v>222</v>
      </c>
      <c r="BG22" s="179">
        <v>0.28999999999999998</v>
      </c>
      <c r="BH22" s="146" t="s">
        <v>211</v>
      </c>
      <c r="BI22" s="146" t="s">
        <v>211</v>
      </c>
      <c r="BJ22" s="163" t="s">
        <v>211</v>
      </c>
      <c r="BK22" s="167" t="s">
        <v>278</v>
      </c>
      <c r="BL22" s="146" t="s">
        <v>211</v>
      </c>
      <c r="BM22" s="146" t="s">
        <v>211</v>
      </c>
      <c r="BN22" s="147" t="s">
        <v>215</v>
      </c>
      <c r="BO22" s="147" t="s">
        <v>279</v>
      </c>
      <c r="BP22" s="156" t="s">
        <v>211</v>
      </c>
      <c r="BQ22" s="156" t="s">
        <v>211</v>
      </c>
      <c r="BR22" s="156" t="s">
        <v>211</v>
      </c>
      <c r="BS22" s="156" t="s">
        <v>211</v>
      </c>
      <c r="BT22" s="156" t="s">
        <v>280</v>
      </c>
      <c r="BU22" s="156">
        <v>50</v>
      </c>
      <c r="BV22" s="156" t="s">
        <v>211</v>
      </c>
      <c r="BW22" s="156" t="s">
        <v>211</v>
      </c>
      <c r="BX22" s="193">
        <f t="shared" si="1"/>
        <v>25.076078120152967</v>
      </c>
      <c r="BY22" s="147" t="s">
        <v>281</v>
      </c>
      <c r="BZ22" s="168">
        <f t="shared" si="8"/>
        <v>0.32843113601716212</v>
      </c>
      <c r="CA22" s="168">
        <f t="shared" si="9"/>
        <v>0.33843563871898041</v>
      </c>
      <c r="CB22" s="184" t="s">
        <v>301</v>
      </c>
      <c r="CC22" s="179">
        <v>3.13</v>
      </c>
      <c r="CD22" s="169" t="s">
        <v>302</v>
      </c>
      <c r="CE22" s="170">
        <f t="shared" si="10"/>
        <v>9.3899999999999997E-2</v>
      </c>
      <c r="CF22" s="140">
        <f t="shared" si="2"/>
        <v>9.3899999999999997E-2</v>
      </c>
      <c r="CG22" s="147" t="s">
        <v>283</v>
      </c>
      <c r="CH22" s="147" t="s">
        <v>284</v>
      </c>
      <c r="CI22" s="147" t="s">
        <v>285</v>
      </c>
      <c r="CJ22" s="147"/>
      <c r="CK22" s="147" t="s">
        <v>211</v>
      </c>
      <c r="CL22" s="147" t="s">
        <v>284</v>
      </c>
      <c r="CM22" s="147" t="s">
        <v>211</v>
      </c>
      <c r="CN22" s="147" t="s">
        <v>211</v>
      </c>
      <c r="CO22" s="147" t="s">
        <v>211</v>
      </c>
      <c r="CP22" s="147" t="s">
        <v>211</v>
      </c>
      <c r="CQ22" s="147" t="s">
        <v>211</v>
      </c>
      <c r="CR22" s="147" t="s">
        <v>211</v>
      </c>
      <c r="CS22" s="147" t="s">
        <v>211</v>
      </c>
      <c r="CT22" s="147" t="s">
        <v>211</v>
      </c>
      <c r="CU22" s="178">
        <v>36.517592048780493</v>
      </c>
      <c r="CV22" s="172" t="s">
        <v>303</v>
      </c>
      <c r="CW22" s="161">
        <v>0.06</v>
      </c>
      <c r="CX22" s="147" t="s">
        <v>304</v>
      </c>
      <c r="CY22" s="146" t="s">
        <v>305</v>
      </c>
      <c r="CZ22" s="146" t="s">
        <v>211</v>
      </c>
      <c r="DA22" s="146" t="s">
        <v>211</v>
      </c>
      <c r="DB22" s="173" t="s">
        <v>306</v>
      </c>
      <c r="DC22" s="146" t="s">
        <v>305</v>
      </c>
      <c r="DD22" s="146" t="s">
        <v>211</v>
      </c>
      <c r="DE22" s="146" t="s">
        <v>211</v>
      </c>
      <c r="DF22" s="173" t="s">
        <v>306</v>
      </c>
      <c r="DG22" s="146" t="s">
        <v>305</v>
      </c>
      <c r="DH22" s="146" t="s">
        <v>211</v>
      </c>
      <c r="DI22" s="146" t="s">
        <v>211</v>
      </c>
      <c r="DJ22" s="173" t="s">
        <v>306</v>
      </c>
      <c r="DK22" s="146">
        <v>416</v>
      </c>
      <c r="DL22" s="146" t="s">
        <v>211</v>
      </c>
      <c r="DM22" s="146" t="s">
        <v>211</v>
      </c>
      <c r="DN22" s="147" t="s">
        <v>307</v>
      </c>
      <c r="DO22" s="146">
        <v>39.5</v>
      </c>
      <c r="DP22" s="146" t="s">
        <v>211</v>
      </c>
      <c r="DQ22" s="146" t="s">
        <v>211</v>
      </c>
      <c r="DR22" s="147" t="s">
        <v>308</v>
      </c>
      <c r="DS22" s="147" t="s">
        <v>309</v>
      </c>
      <c r="DT22" s="147" t="s">
        <v>310</v>
      </c>
      <c r="DU22" s="148">
        <f t="shared" si="3"/>
        <v>1.0193661315760978</v>
      </c>
      <c r="DV22" s="146" t="s">
        <v>211</v>
      </c>
      <c r="DW22" s="146" t="s">
        <v>211</v>
      </c>
      <c r="DX22" s="147" t="s">
        <v>507</v>
      </c>
      <c r="DY22" s="149" t="s">
        <v>311</v>
      </c>
      <c r="DZ22" s="147" t="s">
        <v>312</v>
      </c>
      <c r="EA22" s="147" t="s">
        <v>333</v>
      </c>
      <c r="EB22" s="147" t="s">
        <v>314</v>
      </c>
      <c r="EC22" s="174" t="s">
        <v>315</v>
      </c>
      <c r="ED22" s="174" t="s">
        <v>315</v>
      </c>
      <c r="EE22" s="147" t="s">
        <v>543</v>
      </c>
      <c r="EF22" s="147" t="s">
        <v>211</v>
      </c>
      <c r="EG22" s="147" t="s">
        <v>211</v>
      </c>
      <c r="EH22" s="147" t="s">
        <v>371</v>
      </c>
      <c r="EI22" s="147" t="s">
        <v>391</v>
      </c>
      <c r="EJ22" s="147" t="s">
        <v>373</v>
      </c>
      <c r="EK22" s="165">
        <v>2231.5776611948186</v>
      </c>
      <c r="EL22" s="147" t="s">
        <v>429</v>
      </c>
      <c r="EM22" s="146">
        <v>54</v>
      </c>
      <c r="EN22" s="146">
        <v>54</v>
      </c>
      <c r="EO22" s="156" t="s">
        <v>211</v>
      </c>
      <c r="EP22" s="156" t="s">
        <v>211</v>
      </c>
      <c r="EQ22" s="156" t="s">
        <v>211</v>
      </c>
      <c r="ER22" s="156" t="s">
        <v>211</v>
      </c>
      <c r="ES22" s="175">
        <v>8.1976024296758467</v>
      </c>
      <c r="ET22" s="147" t="s">
        <v>430</v>
      </c>
      <c r="EU22" s="146">
        <v>0.03</v>
      </c>
      <c r="EV22" s="146">
        <v>0.03</v>
      </c>
      <c r="EW22" s="176">
        <v>234.8277815589918</v>
      </c>
      <c r="EX22" s="185">
        <v>0</v>
      </c>
      <c r="EY22" s="147" t="s">
        <v>453</v>
      </c>
      <c r="EZ22" s="176">
        <v>234.8277815589918</v>
      </c>
      <c r="FA22" s="178">
        <v>18.62991651987986</v>
      </c>
      <c r="FB22" s="178">
        <v>18.62991651987986</v>
      </c>
      <c r="FC22" s="147" t="s">
        <v>491</v>
      </c>
      <c r="FD22" s="147" t="s">
        <v>492</v>
      </c>
      <c r="FE22" s="156" t="s">
        <v>211</v>
      </c>
      <c r="FF22" s="156" t="s">
        <v>211</v>
      </c>
      <c r="FG22" s="156" t="s">
        <v>211</v>
      </c>
      <c r="FH22" s="156" t="s">
        <v>211</v>
      </c>
      <c r="FI22" s="156" t="s">
        <v>211</v>
      </c>
      <c r="FJ22" s="156" t="s">
        <v>211</v>
      </c>
      <c r="FK22" s="156" t="s">
        <v>211</v>
      </c>
      <c r="FL22" s="156" t="s">
        <v>211</v>
      </c>
      <c r="FM22" s="156" t="s">
        <v>211</v>
      </c>
      <c r="FN22" s="156" t="s">
        <v>211</v>
      </c>
      <c r="FO22" s="156" t="s">
        <v>211</v>
      </c>
      <c r="FP22" s="156" t="s">
        <v>211</v>
      </c>
      <c r="FQ22" s="147" t="s">
        <v>515</v>
      </c>
    </row>
    <row r="23" spans="1:173" s="156" customFormat="1" ht="18">
      <c r="A23" s="131" t="s">
        <v>207</v>
      </c>
      <c r="B23" s="156" t="s">
        <v>208</v>
      </c>
      <c r="C23" s="156">
        <v>2009</v>
      </c>
      <c r="D23" s="147" t="s">
        <v>497</v>
      </c>
      <c r="E23" s="157">
        <f t="shared" si="4"/>
        <v>616.26694190000001</v>
      </c>
      <c r="F23" s="133" t="s">
        <v>211</v>
      </c>
      <c r="G23" s="133" t="s">
        <v>211</v>
      </c>
      <c r="H23" s="157">
        <f t="shared" si="5"/>
        <v>244.94696966997958</v>
      </c>
      <c r="I23" s="157">
        <f t="shared" si="13"/>
        <v>19.654819961901971</v>
      </c>
      <c r="J23" s="157">
        <f t="shared" si="14"/>
        <v>19.654819961901971</v>
      </c>
      <c r="K23" s="158" t="s">
        <v>148</v>
      </c>
      <c r="L23" s="159" t="s">
        <v>149</v>
      </c>
      <c r="M23" s="160" t="s">
        <v>496</v>
      </c>
      <c r="N23" s="146" t="s">
        <v>497</v>
      </c>
      <c r="O23" s="161" t="s">
        <v>150</v>
      </c>
      <c r="P23" s="161" t="s">
        <v>151</v>
      </c>
      <c r="Q23" s="161">
        <v>2</v>
      </c>
      <c r="R23" s="161">
        <v>5</v>
      </c>
      <c r="S23" s="162">
        <v>37</v>
      </c>
      <c r="T23" s="162">
        <v>39</v>
      </c>
      <c r="U23" s="162" t="s">
        <v>170</v>
      </c>
      <c r="V23" s="146" t="s">
        <v>211</v>
      </c>
      <c r="W23" s="146" t="s">
        <v>211</v>
      </c>
      <c r="X23" s="146" t="s">
        <v>209</v>
      </c>
      <c r="Y23" s="146">
        <v>4.7699999999999996</v>
      </c>
      <c r="Z23" s="146">
        <v>-20.93</v>
      </c>
      <c r="AA23" s="146" t="s">
        <v>211</v>
      </c>
      <c r="AB23" s="146" t="s">
        <v>211</v>
      </c>
      <c r="AC23" s="146">
        <v>-2693.5</v>
      </c>
      <c r="AD23" s="146" t="s">
        <v>211</v>
      </c>
      <c r="AE23" s="146" t="s">
        <v>211</v>
      </c>
      <c r="AF23" s="147" t="s">
        <v>210</v>
      </c>
      <c r="AG23" s="157">
        <v>616.26694190000001</v>
      </c>
      <c r="AH23" s="134" t="s">
        <v>211</v>
      </c>
      <c r="AI23" s="130" t="s">
        <v>211</v>
      </c>
      <c r="AJ23" s="130" t="s">
        <v>211</v>
      </c>
      <c r="AK23" s="130" t="s">
        <v>211</v>
      </c>
      <c r="AL23" s="132" t="s">
        <v>517</v>
      </c>
      <c r="AM23" s="146" t="s">
        <v>211</v>
      </c>
      <c r="AN23" s="146" t="s">
        <v>211</v>
      </c>
      <c r="AO23" s="146" t="s">
        <v>211</v>
      </c>
      <c r="AP23" s="146" t="s">
        <v>211</v>
      </c>
      <c r="AQ23" s="146" t="s">
        <v>211</v>
      </c>
      <c r="AR23" s="146" t="s">
        <v>211</v>
      </c>
      <c r="AS23" s="146" t="s">
        <v>211</v>
      </c>
      <c r="AT23" s="146" t="s">
        <v>211</v>
      </c>
      <c r="AU23" s="147" t="s">
        <v>212</v>
      </c>
      <c r="AV23" s="161" t="s">
        <v>213</v>
      </c>
      <c r="AW23" s="156">
        <v>50</v>
      </c>
      <c r="AX23" s="156">
        <v>2.99</v>
      </c>
      <c r="AY23" s="147" t="s">
        <v>215</v>
      </c>
      <c r="AZ23" s="146" t="s">
        <v>153</v>
      </c>
      <c r="BA23" s="147" t="s">
        <v>216</v>
      </c>
      <c r="BB23" s="161" t="s">
        <v>239</v>
      </c>
      <c r="BC23" s="156">
        <v>3</v>
      </c>
      <c r="BD23" s="165">
        <v>0.16289055630494231</v>
      </c>
      <c r="BE23" s="181">
        <v>21.222566322049357</v>
      </c>
      <c r="BF23" s="147" t="s">
        <v>222</v>
      </c>
      <c r="BG23" s="179">
        <v>0.33</v>
      </c>
      <c r="BH23" s="146" t="s">
        <v>211</v>
      </c>
      <c r="BI23" s="146" t="s">
        <v>211</v>
      </c>
      <c r="BJ23" s="163" t="s">
        <v>211</v>
      </c>
      <c r="BK23" s="167" t="s">
        <v>278</v>
      </c>
      <c r="BL23" s="146" t="s">
        <v>211</v>
      </c>
      <c r="BM23" s="146" t="s">
        <v>211</v>
      </c>
      <c r="BN23" s="147" t="s">
        <v>215</v>
      </c>
      <c r="BO23" s="147" t="s">
        <v>279</v>
      </c>
      <c r="BP23" s="156" t="s">
        <v>211</v>
      </c>
      <c r="BQ23" s="156" t="s">
        <v>211</v>
      </c>
      <c r="BR23" s="156" t="s">
        <v>211</v>
      </c>
      <c r="BS23" s="156" t="s">
        <v>211</v>
      </c>
      <c r="BT23" s="156" t="s">
        <v>280</v>
      </c>
      <c r="BU23" s="156">
        <v>50</v>
      </c>
      <c r="BV23" s="156" t="s">
        <v>211</v>
      </c>
      <c r="BW23" s="156" t="s">
        <v>211</v>
      </c>
      <c r="BX23" s="194">
        <f t="shared" si="1"/>
        <v>26.682246758844958</v>
      </c>
      <c r="BY23" s="147" t="s">
        <v>281</v>
      </c>
      <c r="BZ23" s="168">
        <f t="shared" si="8"/>
        <v>0.32843113601716212</v>
      </c>
      <c r="CA23" s="168">
        <f t="shared" si="9"/>
        <v>0.33843563871898397</v>
      </c>
      <c r="CB23" s="186" t="s">
        <v>211</v>
      </c>
      <c r="CC23" s="141">
        <v>3.6167946653544369</v>
      </c>
      <c r="CD23" s="169" t="s">
        <v>302</v>
      </c>
      <c r="CE23" s="170">
        <f t="shared" si="10"/>
        <v>0.10850383996063311</v>
      </c>
      <c r="CF23" s="140">
        <f t="shared" si="2"/>
        <v>0.10850383996063311</v>
      </c>
      <c r="CG23" s="147" t="s">
        <v>283</v>
      </c>
      <c r="CH23" s="147" t="s">
        <v>284</v>
      </c>
      <c r="CI23" s="147" t="s">
        <v>285</v>
      </c>
      <c r="CJ23" s="147"/>
      <c r="CK23" s="147" t="s">
        <v>211</v>
      </c>
      <c r="CL23" s="147" t="s">
        <v>284</v>
      </c>
      <c r="CM23" s="147" t="s">
        <v>211</v>
      </c>
      <c r="CN23" s="147" t="s">
        <v>211</v>
      </c>
      <c r="CO23" s="147" t="s">
        <v>211</v>
      </c>
      <c r="CP23" s="147" t="s">
        <v>211</v>
      </c>
      <c r="CQ23" s="147" t="s">
        <v>211</v>
      </c>
      <c r="CR23" s="147" t="s">
        <v>211</v>
      </c>
      <c r="CS23" s="147" t="s">
        <v>211</v>
      </c>
      <c r="CT23" s="147" t="s">
        <v>211</v>
      </c>
      <c r="CU23" s="178">
        <v>36.016559383825417</v>
      </c>
      <c r="CV23" s="172" t="s">
        <v>303</v>
      </c>
      <c r="CW23" s="161">
        <v>0.06</v>
      </c>
      <c r="CX23" s="147" t="s">
        <v>304</v>
      </c>
      <c r="CY23" s="146" t="s">
        <v>305</v>
      </c>
      <c r="CZ23" s="146" t="s">
        <v>211</v>
      </c>
      <c r="DA23" s="146" t="s">
        <v>211</v>
      </c>
      <c r="DB23" s="173" t="s">
        <v>306</v>
      </c>
      <c r="DC23" s="146" t="s">
        <v>305</v>
      </c>
      <c r="DD23" s="146" t="s">
        <v>211</v>
      </c>
      <c r="DE23" s="146" t="s">
        <v>211</v>
      </c>
      <c r="DF23" s="173" t="s">
        <v>306</v>
      </c>
      <c r="DG23" s="146" t="s">
        <v>305</v>
      </c>
      <c r="DH23" s="146" t="s">
        <v>211</v>
      </c>
      <c r="DI23" s="146" t="s">
        <v>211</v>
      </c>
      <c r="DJ23" s="173" t="s">
        <v>306</v>
      </c>
      <c r="DK23" s="146">
        <v>416</v>
      </c>
      <c r="DL23" s="146" t="s">
        <v>211</v>
      </c>
      <c r="DM23" s="146" t="s">
        <v>211</v>
      </c>
      <c r="DN23" s="147" t="s">
        <v>307</v>
      </c>
      <c r="DO23" s="146">
        <v>39.5</v>
      </c>
      <c r="DP23" s="146" t="s">
        <v>211</v>
      </c>
      <c r="DQ23" s="146" t="s">
        <v>211</v>
      </c>
      <c r="DR23" s="147" t="s">
        <v>308</v>
      </c>
      <c r="DS23" s="147" t="s">
        <v>309</v>
      </c>
      <c r="DT23" s="147" t="s">
        <v>310</v>
      </c>
      <c r="DU23" s="148">
        <f t="shared" si="3"/>
        <v>1.0192871000482311</v>
      </c>
      <c r="DV23" s="146" t="s">
        <v>211</v>
      </c>
      <c r="DW23" s="146" t="s">
        <v>211</v>
      </c>
      <c r="DX23" s="147" t="s">
        <v>507</v>
      </c>
      <c r="DY23" s="149" t="s">
        <v>311</v>
      </c>
      <c r="DZ23" s="147" t="s">
        <v>312</v>
      </c>
      <c r="EA23" s="147" t="s">
        <v>334</v>
      </c>
      <c r="EB23" s="147" t="s">
        <v>314</v>
      </c>
      <c r="EC23" s="174" t="s">
        <v>315</v>
      </c>
      <c r="ED23" s="174" t="s">
        <v>315</v>
      </c>
      <c r="EE23" s="147" t="s">
        <v>543</v>
      </c>
      <c r="EF23" s="147" t="s">
        <v>211</v>
      </c>
      <c r="EG23" s="147" t="s">
        <v>211</v>
      </c>
      <c r="EH23" s="147" t="s">
        <v>371</v>
      </c>
      <c r="EI23" s="147" t="s">
        <v>392</v>
      </c>
      <c r="EJ23" s="147" t="s">
        <v>373</v>
      </c>
      <c r="EK23" s="165">
        <v>2200.6662519784245</v>
      </c>
      <c r="EL23" s="147" t="s">
        <v>429</v>
      </c>
      <c r="EM23" s="146">
        <v>54</v>
      </c>
      <c r="EN23" s="146">
        <v>54</v>
      </c>
      <c r="EO23" s="156" t="s">
        <v>211</v>
      </c>
      <c r="EP23" s="156" t="s">
        <v>211</v>
      </c>
      <c r="EQ23" s="156" t="s">
        <v>211</v>
      </c>
      <c r="ER23" s="156" t="s">
        <v>211</v>
      </c>
      <c r="ES23" s="175">
        <v>8.1776531813248496</v>
      </c>
      <c r="ET23" s="147" t="s">
        <v>430</v>
      </c>
      <c r="EU23" s="146">
        <v>0.03</v>
      </c>
      <c r="EV23" s="146">
        <v>0.03</v>
      </c>
      <c r="EW23" s="176">
        <v>244.94696966997958</v>
      </c>
      <c r="EX23" s="185">
        <v>0</v>
      </c>
      <c r="EY23" s="147" t="s">
        <v>454</v>
      </c>
      <c r="EZ23" s="176">
        <v>244.94696966997958</v>
      </c>
      <c r="FA23" s="178">
        <v>19.654819961901971</v>
      </c>
      <c r="FB23" s="178">
        <v>19.654819961901971</v>
      </c>
      <c r="FC23" s="147" t="s">
        <v>491</v>
      </c>
      <c r="FD23" s="147" t="s">
        <v>492</v>
      </c>
      <c r="FE23" s="156" t="s">
        <v>211</v>
      </c>
      <c r="FF23" s="156" t="s">
        <v>211</v>
      </c>
      <c r="FG23" s="156" t="s">
        <v>211</v>
      </c>
      <c r="FH23" s="156" t="s">
        <v>211</v>
      </c>
      <c r="FI23" s="156" t="s">
        <v>211</v>
      </c>
      <c r="FJ23" s="156" t="s">
        <v>211</v>
      </c>
      <c r="FK23" s="156" t="s">
        <v>211</v>
      </c>
      <c r="FL23" s="156" t="s">
        <v>211</v>
      </c>
      <c r="FM23" s="156" t="s">
        <v>211</v>
      </c>
      <c r="FN23" s="156" t="s">
        <v>211</v>
      </c>
      <c r="FO23" s="156" t="s">
        <v>211</v>
      </c>
      <c r="FP23" s="156" t="s">
        <v>211</v>
      </c>
      <c r="FQ23" s="147" t="s">
        <v>515</v>
      </c>
    </row>
    <row r="24" spans="1:173" s="156" customFormat="1" ht="18">
      <c r="A24" s="131" t="s">
        <v>207</v>
      </c>
      <c r="B24" s="156" t="s">
        <v>208</v>
      </c>
      <c r="C24" s="156">
        <v>2009</v>
      </c>
      <c r="D24" s="147" t="s">
        <v>497</v>
      </c>
      <c r="E24" s="157">
        <f t="shared" si="4"/>
        <v>650.98888850000003</v>
      </c>
      <c r="F24" s="133" t="s">
        <v>211</v>
      </c>
      <c r="G24" s="133" t="s">
        <v>211</v>
      </c>
      <c r="H24" s="157">
        <f t="shared" si="5"/>
        <v>166.92312743947193</v>
      </c>
      <c r="I24" s="157">
        <f t="shared" si="13"/>
        <v>12.600537321151741</v>
      </c>
      <c r="J24" s="157">
        <f t="shared" si="14"/>
        <v>12.600537321151741</v>
      </c>
      <c r="K24" s="158" t="s">
        <v>148</v>
      </c>
      <c r="L24" s="159" t="s">
        <v>149</v>
      </c>
      <c r="M24" s="160" t="s">
        <v>496</v>
      </c>
      <c r="N24" s="146" t="s">
        <v>497</v>
      </c>
      <c r="O24" s="161" t="s">
        <v>150</v>
      </c>
      <c r="P24" s="161" t="s">
        <v>151</v>
      </c>
      <c r="Q24" s="146">
        <v>2</v>
      </c>
      <c r="R24" s="146">
        <v>5</v>
      </c>
      <c r="S24" s="162">
        <v>73</v>
      </c>
      <c r="T24" s="162">
        <v>75</v>
      </c>
      <c r="U24" s="162" t="s">
        <v>171</v>
      </c>
      <c r="V24" s="146" t="s">
        <v>211</v>
      </c>
      <c r="W24" s="146" t="s">
        <v>211</v>
      </c>
      <c r="X24" s="146" t="s">
        <v>209</v>
      </c>
      <c r="Y24" s="146">
        <v>4.7699999999999996</v>
      </c>
      <c r="Z24" s="146">
        <v>-20.93</v>
      </c>
      <c r="AA24" s="146" t="s">
        <v>211</v>
      </c>
      <c r="AB24" s="146" t="s">
        <v>211</v>
      </c>
      <c r="AC24" s="146">
        <v>-2693.5</v>
      </c>
      <c r="AD24" s="146" t="s">
        <v>211</v>
      </c>
      <c r="AE24" s="146" t="s">
        <v>211</v>
      </c>
      <c r="AF24" s="147" t="s">
        <v>210</v>
      </c>
      <c r="AG24" s="157">
        <v>650.98888850000003</v>
      </c>
      <c r="AH24" s="134" t="s">
        <v>211</v>
      </c>
      <c r="AI24" s="130" t="s">
        <v>211</v>
      </c>
      <c r="AJ24" s="130" t="s">
        <v>211</v>
      </c>
      <c r="AK24" s="130" t="s">
        <v>211</v>
      </c>
      <c r="AL24" s="132" t="s">
        <v>517</v>
      </c>
      <c r="AM24" s="146" t="s">
        <v>211</v>
      </c>
      <c r="AN24" s="146" t="s">
        <v>211</v>
      </c>
      <c r="AO24" s="146" t="s">
        <v>211</v>
      </c>
      <c r="AP24" s="146" t="s">
        <v>211</v>
      </c>
      <c r="AQ24" s="146" t="s">
        <v>211</v>
      </c>
      <c r="AR24" s="146" t="s">
        <v>211</v>
      </c>
      <c r="AS24" s="146" t="s">
        <v>211</v>
      </c>
      <c r="AT24" s="146" t="s">
        <v>211</v>
      </c>
      <c r="AU24" s="147" t="s">
        <v>212</v>
      </c>
      <c r="AV24" s="161" t="s">
        <v>213</v>
      </c>
      <c r="AW24" s="156">
        <v>47</v>
      </c>
      <c r="AX24" s="156">
        <v>2.36</v>
      </c>
      <c r="AY24" s="147" t="s">
        <v>215</v>
      </c>
      <c r="AZ24" s="146" t="s">
        <v>153</v>
      </c>
      <c r="BA24" s="147" t="s">
        <v>216</v>
      </c>
      <c r="BB24" s="161" t="s">
        <v>240</v>
      </c>
      <c r="BC24" s="156">
        <v>3</v>
      </c>
      <c r="BD24" s="165">
        <v>0.12719189352225871</v>
      </c>
      <c r="BE24" s="181">
        <v>22.29</v>
      </c>
      <c r="BF24" s="147" t="s">
        <v>222</v>
      </c>
      <c r="BG24" s="179">
        <v>0.33</v>
      </c>
      <c r="BH24" s="146" t="s">
        <v>211</v>
      </c>
      <c r="BI24" s="146" t="s">
        <v>211</v>
      </c>
      <c r="BJ24" s="163" t="s">
        <v>211</v>
      </c>
      <c r="BK24" s="167" t="s">
        <v>278</v>
      </c>
      <c r="BL24" s="146" t="s">
        <v>211</v>
      </c>
      <c r="BM24" s="146" t="s">
        <v>211</v>
      </c>
      <c r="BN24" s="147" t="s">
        <v>215</v>
      </c>
      <c r="BO24" s="147" t="s">
        <v>279</v>
      </c>
      <c r="BP24" s="156" t="s">
        <v>211</v>
      </c>
      <c r="BQ24" s="156" t="s">
        <v>211</v>
      </c>
      <c r="BR24" s="156" t="s">
        <v>211</v>
      </c>
      <c r="BS24" s="156" t="s">
        <v>211</v>
      </c>
      <c r="BT24" s="156" t="s">
        <v>280</v>
      </c>
      <c r="BU24" s="156">
        <v>50</v>
      </c>
      <c r="BV24" s="156" t="s">
        <v>211</v>
      </c>
      <c r="BW24" s="156" t="s">
        <v>211</v>
      </c>
      <c r="BX24" s="193">
        <f t="shared" si="1"/>
        <v>24.899722592967212</v>
      </c>
      <c r="BY24" s="147" t="s">
        <v>281</v>
      </c>
      <c r="BZ24" s="168">
        <f t="shared" si="8"/>
        <v>0.32843113601715856</v>
      </c>
      <c r="CA24" s="168">
        <f t="shared" si="9"/>
        <v>0.33843563871898397</v>
      </c>
      <c r="CB24" s="186" t="s">
        <v>211</v>
      </c>
      <c r="CC24" s="141">
        <v>3.0807128256435221</v>
      </c>
      <c r="CD24" s="169" t="s">
        <v>302</v>
      </c>
      <c r="CE24" s="170">
        <f t="shared" si="10"/>
        <v>9.2421384769305656E-2</v>
      </c>
      <c r="CF24" s="140">
        <f t="shared" si="2"/>
        <v>9.2421384769305656E-2</v>
      </c>
      <c r="CG24" s="147" t="s">
        <v>283</v>
      </c>
      <c r="CH24" s="147" t="s">
        <v>284</v>
      </c>
      <c r="CI24" s="147" t="s">
        <v>285</v>
      </c>
      <c r="CJ24" s="147"/>
      <c r="CK24" s="147" t="s">
        <v>211</v>
      </c>
      <c r="CL24" s="147" t="s">
        <v>284</v>
      </c>
      <c r="CM24" s="147" t="s">
        <v>211</v>
      </c>
      <c r="CN24" s="147" t="s">
        <v>211</v>
      </c>
      <c r="CO24" s="147" t="s">
        <v>211</v>
      </c>
      <c r="CP24" s="147" t="s">
        <v>211</v>
      </c>
      <c r="CQ24" s="147" t="s">
        <v>211</v>
      </c>
      <c r="CR24" s="147" t="s">
        <v>211</v>
      </c>
      <c r="CS24" s="147" t="s">
        <v>211</v>
      </c>
      <c r="CT24" s="147" t="s">
        <v>211</v>
      </c>
      <c r="CU24" s="178">
        <v>36.631885032092427</v>
      </c>
      <c r="CV24" s="172" t="s">
        <v>303</v>
      </c>
      <c r="CW24" s="161">
        <v>0.06</v>
      </c>
      <c r="CX24" s="147" t="s">
        <v>304</v>
      </c>
      <c r="CY24" s="146" t="s">
        <v>305</v>
      </c>
      <c r="CZ24" s="146" t="s">
        <v>211</v>
      </c>
      <c r="DA24" s="146" t="s">
        <v>211</v>
      </c>
      <c r="DB24" s="173" t="s">
        <v>306</v>
      </c>
      <c r="DC24" s="146" t="s">
        <v>305</v>
      </c>
      <c r="DD24" s="146" t="s">
        <v>211</v>
      </c>
      <c r="DE24" s="146" t="s">
        <v>211</v>
      </c>
      <c r="DF24" s="173" t="s">
        <v>306</v>
      </c>
      <c r="DG24" s="146" t="s">
        <v>305</v>
      </c>
      <c r="DH24" s="146" t="s">
        <v>211</v>
      </c>
      <c r="DI24" s="146" t="s">
        <v>211</v>
      </c>
      <c r="DJ24" s="173" t="s">
        <v>306</v>
      </c>
      <c r="DK24" s="146">
        <v>416</v>
      </c>
      <c r="DL24" s="146" t="s">
        <v>211</v>
      </c>
      <c r="DM24" s="146" t="s">
        <v>211</v>
      </c>
      <c r="DN24" s="147" t="s">
        <v>307</v>
      </c>
      <c r="DO24" s="146">
        <v>39.5</v>
      </c>
      <c r="DP24" s="146" t="s">
        <v>211</v>
      </c>
      <c r="DQ24" s="146" t="s">
        <v>211</v>
      </c>
      <c r="DR24" s="147" t="s">
        <v>308</v>
      </c>
      <c r="DS24" s="147" t="s">
        <v>309</v>
      </c>
      <c r="DT24" s="147" t="s">
        <v>310</v>
      </c>
      <c r="DU24" s="148">
        <f t="shared" si="3"/>
        <v>1.0193748091498129</v>
      </c>
      <c r="DV24" s="146" t="s">
        <v>211</v>
      </c>
      <c r="DW24" s="146" t="s">
        <v>211</v>
      </c>
      <c r="DX24" s="147" t="s">
        <v>507</v>
      </c>
      <c r="DY24" s="149" t="s">
        <v>311</v>
      </c>
      <c r="DZ24" s="147" t="s">
        <v>312</v>
      </c>
      <c r="EA24" s="147" t="s">
        <v>335</v>
      </c>
      <c r="EB24" s="147" t="s">
        <v>314</v>
      </c>
      <c r="EC24" s="174" t="s">
        <v>315</v>
      </c>
      <c r="ED24" s="174" t="s">
        <v>315</v>
      </c>
      <c r="EE24" s="147" t="s">
        <v>543</v>
      </c>
      <c r="EF24" s="147" t="s">
        <v>211</v>
      </c>
      <c r="EG24" s="147" t="s">
        <v>211</v>
      </c>
      <c r="EH24" s="147" t="s">
        <v>371</v>
      </c>
      <c r="EI24" s="147" t="s">
        <v>393</v>
      </c>
      <c r="EJ24" s="147" t="s">
        <v>373</v>
      </c>
      <c r="EK24" s="165">
        <v>2250.3192439597819</v>
      </c>
      <c r="EL24" s="147" t="s">
        <v>429</v>
      </c>
      <c r="EM24" s="146">
        <v>54</v>
      </c>
      <c r="EN24" s="146">
        <v>54</v>
      </c>
      <c r="EO24" s="156" t="s">
        <v>211</v>
      </c>
      <c r="EP24" s="156" t="s">
        <v>211</v>
      </c>
      <c r="EQ24" s="156" t="s">
        <v>211</v>
      </c>
      <c r="ER24" s="156" t="s">
        <v>211</v>
      </c>
      <c r="ES24" s="175">
        <v>8.3107843326298383</v>
      </c>
      <c r="ET24" s="147" t="s">
        <v>430</v>
      </c>
      <c r="EU24" s="146">
        <v>0.03</v>
      </c>
      <c r="EV24" s="146">
        <v>0.03</v>
      </c>
      <c r="EW24" s="176">
        <v>166.92312743947193</v>
      </c>
      <c r="EX24" s="177">
        <v>0</v>
      </c>
      <c r="EY24" s="147" t="s">
        <v>455</v>
      </c>
      <c r="EZ24" s="176">
        <v>166.92312743947193</v>
      </c>
      <c r="FA24" s="178">
        <v>12.600537321151741</v>
      </c>
      <c r="FB24" s="178">
        <v>12.600537321151741</v>
      </c>
      <c r="FC24" s="147" t="s">
        <v>491</v>
      </c>
      <c r="FD24" s="147" t="s">
        <v>492</v>
      </c>
      <c r="FE24" s="156" t="s">
        <v>211</v>
      </c>
      <c r="FF24" s="156" t="s">
        <v>211</v>
      </c>
      <c r="FG24" s="156" t="s">
        <v>211</v>
      </c>
      <c r="FH24" s="156" t="s">
        <v>211</v>
      </c>
      <c r="FI24" s="156" t="s">
        <v>211</v>
      </c>
      <c r="FJ24" s="156" t="s">
        <v>211</v>
      </c>
      <c r="FK24" s="156" t="s">
        <v>211</v>
      </c>
      <c r="FL24" s="156" t="s">
        <v>211</v>
      </c>
      <c r="FM24" s="156" t="s">
        <v>211</v>
      </c>
      <c r="FN24" s="156" t="s">
        <v>211</v>
      </c>
      <c r="FO24" s="156" t="s">
        <v>211</v>
      </c>
      <c r="FP24" s="156" t="s">
        <v>211</v>
      </c>
      <c r="FQ24" s="147" t="s">
        <v>515</v>
      </c>
    </row>
    <row r="25" spans="1:173" s="156" customFormat="1" ht="18">
      <c r="A25" s="131" t="s">
        <v>207</v>
      </c>
      <c r="B25" s="156" t="s">
        <v>208</v>
      </c>
      <c r="C25" s="156">
        <v>2009</v>
      </c>
      <c r="D25" s="147" t="s">
        <v>497</v>
      </c>
      <c r="E25" s="157">
        <f t="shared" si="4"/>
        <v>662.07876620000002</v>
      </c>
      <c r="F25" s="133" t="s">
        <v>211</v>
      </c>
      <c r="G25" s="133" t="s">
        <v>211</v>
      </c>
      <c r="H25" s="157">
        <f t="shared" si="5"/>
        <v>189.42958025176515</v>
      </c>
      <c r="I25" s="157">
        <f t="shared" si="13"/>
        <v>14.523778224905747</v>
      </c>
      <c r="J25" s="157">
        <f t="shared" si="14"/>
        <v>14.523778224905747</v>
      </c>
      <c r="K25" s="158" t="s">
        <v>148</v>
      </c>
      <c r="L25" s="159" t="s">
        <v>149</v>
      </c>
      <c r="M25" s="160" t="s">
        <v>496</v>
      </c>
      <c r="N25" s="146" t="s">
        <v>497</v>
      </c>
      <c r="O25" s="161" t="s">
        <v>150</v>
      </c>
      <c r="P25" s="161" t="s">
        <v>151</v>
      </c>
      <c r="Q25" s="146">
        <v>2</v>
      </c>
      <c r="R25" s="146">
        <v>5</v>
      </c>
      <c r="S25" s="162">
        <v>80</v>
      </c>
      <c r="T25" s="162">
        <v>82</v>
      </c>
      <c r="U25" s="162" t="s">
        <v>172</v>
      </c>
      <c r="V25" s="146" t="s">
        <v>211</v>
      </c>
      <c r="W25" s="146" t="s">
        <v>211</v>
      </c>
      <c r="X25" s="146" t="s">
        <v>209</v>
      </c>
      <c r="Y25" s="146">
        <v>4.7699999999999996</v>
      </c>
      <c r="Z25" s="146">
        <v>-20.93</v>
      </c>
      <c r="AA25" s="146" t="s">
        <v>211</v>
      </c>
      <c r="AB25" s="146" t="s">
        <v>211</v>
      </c>
      <c r="AC25" s="146">
        <v>-2693.5</v>
      </c>
      <c r="AD25" s="146" t="s">
        <v>211</v>
      </c>
      <c r="AE25" s="146" t="s">
        <v>211</v>
      </c>
      <c r="AF25" s="147" t="s">
        <v>210</v>
      </c>
      <c r="AG25" s="157">
        <v>662.07876620000002</v>
      </c>
      <c r="AH25" s="134" t="s">
        <v>211</v>
      </c>
      <c r="AI25" s="130" t="s">
        <v>211</v>
      </c>
      <c r="AJ25" s="130" t="s">
        <v>211</v>
      </c>
      <c r="AK25" s="130" t="s">
        <v>211</v>
      </c>
      <c r="AL25" s="132" t="s">
        <v>517</v>
      </c>
      <c r="AM25" s="146" t="s">
        <v>211</v>
      </c>
      <c r="AN25" s="146" t="s">
        <v>211</v>
      </c>
      <c r="AO25" s="146" t="s">
        <v>211</v>
      </c>
      <c r="AP25" s="146" t="s">
        <v>211</v>
      </c>
      <c r="AQ25" s="146" t="s">
        <v>211</v>
      </c>
      <c r="AR25" s="146" t="s">
        <v>211</v>
      </c>
      <c r="AS25" s="146" t="s">
        <v>211</v>
      </c>
      <c r="AT25" s="146" t="s">
        <v>211</v>
      </c>
      <c r="AU25" s="147" t="s">
        <v>212</v>
      </c>
      <c r="AV25" s="161" t="s">
        <v>213</v>
      </c>
      <c r="AW25" s="156">
        <v>50</v>
      </c>
      <c r="AX25" s="156">
        <v>3.19</v>
      </c>
      <c r="AY25" s="147" t="s">
        <v>215</v>
      </c>
      <c r="AZ25" s="146" t="s">
        <v>153</v>
      </c>
      <c r="BA25" s="147" t="s">
        <v>216</v>
      </c>
      <c r="BB25" s="161" t="s">
        <v>241</v>
      </c>
      <c r="BC25" s="156">
        <v>3</v>
      </c>
      <c r="BD25" s="165">
        <v>0.14110673659011075</v>
      </c>
      <c r="BE25" s="181">
        <v>21.84</v>
      </c>
      <c r="BF25" s="147" t="s">
        <v>222</v>
      </c>
      <c r="BG25" s="179">
        <v>0.33</v>
      </c>
      <c r="BH25" s="146" t="s">
        <v>211</v>
      </c>
      <c r="BI25" s="146" t="s">
        <v>211</v>
      </c>
      <c r="BJ25" s="163" t="s">
        <v>211</v>
      </c>
      <c r="BK25" s="167" t="s">
        <v>278</v>
      </c>
      <c r="BL25" s="146" t="s">
        <v>211</v>
      </c>
      <c r="BM25" s="146" t="s">
        <v>211</v>
      </c>
      <c r="BN25" s="147" t="s">
        <v>215</v>
      </c>
      <c r="BO25" s="147" t="s">
        <v>279</v>
      </c>
      <c r="BP25" s="156" t="s">
        <v>211</v>
      </c>
      <c r="BQ25" s="156" t="s">
        <v>211</v>
      </c>
      <c r="BR25" s="156" t="s">
        <v>211</v>
      </c>
      <c r="BS25" s="156" t="s">
        <v>211</v>
      </c>
      <c r="BT25" s="156" t="s">
        <v>280</v>
      </c>
      <c r="BU25" s="156">
        <v>50</v>
      </c>
      <c r="BV25" s="156" t="s">
        <v>211</v>
      </c>
      <c r="BW25" s="156" t="s">
        <v>211</v>
      </c>
      <c r="BX25" s="193">
        <f t="shared" si="1"/>
        <v>24.76038057128639</v>
      </c>
      <c r="BY25" s="147" t="s">
        <v>281</v>
      </c>
      <c r="BZ25" s="168">
        <f t="shared" si="8"/>
        <v>0.32843113601715856</v>
      </c>
      <c r="CA25" s="168">
        <f t="shared" si="9"/>
        <v>0.33843563871898397</v>
      </c>
      <c r="CB25" s="186" t="s">
        <v>211</v>
      </c>
      <c r="CC25" s="141">
        <v>3.042319522045835</v>
      </c>
      <c r="CD25" s="169" t="s">
        <v>302</v>
      </c>
      <c r="CE25" s="170">
        <f t="shared" si="10"/>
        <v>9.1269585661375052E-2</v>
      </c>
      <c r="CF25" s="140">
        <f t="shared" si="2"/>
        <v>9.1269585661375052E-2</v>
      </c>
      <c r="CG25" s="147" t="s">
        <v>283</v>
      </c>
      <c r="CH25" s="147" t="s">
        <v>284</v>
      </c>
      <c r="CI25" s="147" t="s">
        <v>285</v>
      </c>
      <c r="CJ25" s="147"/>
      <c r="CK25" s="147" t="s">
        <v>211</v>
      </c>
      <c r="CL25" s="147" t="s">
        <v>284</v>
      </c>
      <c r="CM25" s="147" t="s">
        <v>211</v>
      </c>
      <c r="CN25" s="147" t="s">
        <v>211</v>
      </c>
      <c r="CO25" s="147" t="s">
        <v>211</v>
      </c>
      <c r="CP25" s="147" t="s">
        <v>211</v>
      </c>
      <c r="CQ25" s="147" t="s">
        <v>211</v>
      </c>
      <c r="CR25" s="147" t="s">
        <v>211</v>
      </c>
      <c r="CS25" s="147" t="s">
        <v>211</v>
      </c>
      <c r="CT25" s="147" t="s">
        <v>211</v>
      </c>
      <c r="CU25" s="178">
        <v>36.59783061874198</v>
      </c>
      <c r="CV25" s="172" t="s">
        <v>303</v>
      </c>
      <c r="CW25" s="161">
        <v>0.06</v>
      </c>
      <c r="CX25" s="147" t="s">
        <v>304</v>
      </c>
      <c r="CY25" s="146" t="s">
        <v>305</v>
      </c>
      <c r="CZ25" s="146" t="s">
        <v>211</v>
      </c>
      <c r="DA25" s="146" t="s">
        <v>211</v>
      </c>
      <c r="DB25" s="173" t="s">
        <v>306</v>
      </c>
      <c r="DC25" s="146" t="s">
        <v>305</v>
      </c>
      <c r="DD25" s="146" t="s">
        <v>211</v>
      </c>
      <c r="DE25" s="146" t="s">
        <v>211</v>
      </c>
      <c r="DF25" s="173" t="s">
        <v>306</v>
      </c>
      <c r="DG25" s="146" t="s">
        <v>305</v>
      </c>
      <c r="DH25" s="146" t="s">
        <v>211</v>
      </c>
      <c r="DI25" s="146" t="s">
        <v>211</v>
      </c>
      <c r="DJ25" s="173" t="s">
        <v>306</v>
      </c>
      <c r="DK25" s="146">
        <v>416</v>
      </c>
      <c r="DL25" s="146" t="s">
        <v>211</v>
      </c>
      <c r="DM25" s="146" t="s">
        <v>211</v>
      </c>
      <c r="DN25" s="147" t="s">
        <v>307</v>
      </c>
      <c r="DO25" s="146">
        <v>39.5</v>
      </c>
      <c r="DP25" s="146" t="s">
        <v>211</v>
      </c>
      <c r="DQ25" s="146" t="s">
        <v>211</v>
      </c>
      <c r="DR25" s="147" t="s">
        <v>308</v>
      </c>
      <c r="DS25" s="147" t="s">
        <v>309</v>
      </c>
      <c r="DT25" s="147" t="s">
        <v>310</v>
      </c>
      <c r="DU25" s="148">
        <f t="shared" si="3"/>
        <v>1.0193816654739898</v>
      </c>
      <c r="DV25" s="146" t="s">
        <v>211</v>
      </c>
      <c r="DW25" s="146" t="s">
        <v>211</v>
      </c>
      <c r="DX25" s="147" t="s">
        <v>507</v>
      </c>
      <c r="DY25" s="149" t="s">
        <v>311</v>
      </c>
      <c r="DZ25" s="147" t="s">
        <v>312</v>
      </c>
      <c r="EA25" s="147" t="s">
        <v>336</v>
      </c>
      <c r="EB25" s="147" t="s">
        <v>314</v>
      </c>
      <c r="EC25" s="174" t="s">
        <v>315</v>
      </c>
      <c r="ED25" s="174" t="s">
        <v>315</v>
      </c>
      <c r="EE25" s="147" t="s">
        <v>543</v>
      </c>
      <c r="EF25" s="147" t="s">
        <v>211</v>
      </c>
      <c r="EG25" s="147" t="s">
        <v>211</v>
      </c>
      <c r="EH25" s="147" t="s">
        <v>371</v>
      </c>
      <c r="EI25" s="147" t="s">
        <v>394</v>
      </c>
      <c r="EJ25" s="147" t="s">
        <v>373</v>
      </c>
      <c r="EK25" s="165">
        <v>2233.5726983874092</v>
      </c>
      <c r="EL25" s="147" t="s">
        <v>429</v>
      </c>
      <c r="EM25" s="146">
        <v>54</v>
      </c>
      <c r="EN25" s="146">
        <v>54</v>
      </c>
      <c r="EO25" s="156" t="s">
        <v>211</v>
      </c>
      <c r="EP25" s="156" t="s">
        <v>211</v>
      </c>
      <c r="EQ25" s="156" t="s">
        <v>211</v>
      </c>
      <c r="ER25" s="156" t="s">
        <v>211</v>
      </c>
      <c r="ES25" s="175">
        <v>8.2683186273152121</v>
      </c>
      <c r="ET25" s="147" t="s">
        <v>430</v>
      </c>
      <c r="EU25" s="146">
        <v>0.03</v>
      </c>
      <c r="EV25" s="146">
        <v>0.03</v>
      </c>
      <c r="EW25" s="176">
        <v>189.42958025176515</v>
      </c>
      <c r="EX25" s="177">
        <v>0</v>
      </c>
      <c r="EY25" s="147" t="s">
        <v>456</v>
      </c>
      <c r="EZ25" s="176">
        <v>189.42958025176515</v>
      </c>
      <c r="FA25" s="178">
        <v>14.523778224905747</v>
      </c>
      <c r="FB25" s="178">
        <v>14.523778224905747</v>
      </c>
      <c r="FC25" s="147" t="s">
        <v>491</v>
      </c>
      <c r="FD25" s="147" t="s">
        <v>492</v>
      </c>
      <c r="FE25" s="156" t="s">
        <v>211</v>
      </c>
      <c r="FF25" s="156" t="s">
        <v>211</v>
      </c>
      <c r="FG25" s="156" t="s">
        <v>211</v>
      </c>
      <c r="FH25" s="156" t="s">
        <v>211</v>
      </c>
      <c r="FI25" s="156" t="s">
        <v>211</v>
      </c>
      <c r="FJ25" s="156" t="s">
        <v>211</v>
      </c>
      <c r="FK25" s="156" t="s">
        <v>211</v>
      </c>
      <c r="FL25" s="156" t="s">
        <v>211</v>
      </c>
      <c r="FM25" s="156" t="s">
        <v>211</v>
      </c>
      <c r="FN25" s="156" t="s">
        <v>211</v>
      </c>
      <c r="FO25" s="156" t="s">
        <v>211</v>
      </c>
      <c r="FP25" s="156" t="s">
        <v>211</v>
      </c>
      <c r="FQ25" s="147" t="s">
        <v>515</v>
      </c>
    </row>
    <row r="26" spans="1:173" s="156" customFormat="1" ht="18">
      <c r="A26" s="131" t="s">
        <v>207</v>
      </c>
      <c r="B26" s="156" t="s">
        <v>208</v>
      </c>
      <c r="C26" s="156">
        <v>2009</v>
      </c>
      <c r="D26" s="147" t="s">
        <v>497</v>
      </c>
      <c r="E26" s="157">
        <f t="shared" si="4"/>
        <v>675.03971950000005</v>
      </c>
      <c r="F26" s="133" t="s">
        <v>211</v>
      </c>
      <c r="G26" s="133" t="s">
        <v>211</v>
      </c>
      <c r="H26" s="157">
        <f t="shared" si="5"/>
        <v>211.00605728384781</v>
      </c>
      <c r="I26" s="157">
        <f t="shared" si="13"/>
        <v>16.420641658104287</v>
      </c>
      <c r="J26" s="157">
        <f t="shared" si="14"/>
        <v>16.420641658104287</v>
      </c>
      <c r="K26" s="158" t="s">
        <v>148</v>
      </c>
      <c r="L26" s="159" t="s">
        <v>149</v>
      </c>
      <c r="M26" s="160" t="s">
        <v>496</v>
      </c>
      <c r="N26" s="146" t="s">
        <v>497</v>
      </c>
      <c r="O26" s="161" t="s">
        <v>150</v>
      </c>
      <c r="P26" s="161" t="s">
        <v>151</v>
      </c>
      <c r="Q26" s="146">
        <v>2</v>
      </c>
      <c r="R26" s="146">
        <v>5</v>
      </c>
      <c r="S26" s="162">
        <v>87</v>
      </c>
      <c r="T26" s="162">
        <v>89</v>
      </c>
      <c r="U26" s="162" t="s">
        <v>173</v>
      </c>
      <c r="V26" s="146" t="s">
        <v>211</v>
      </c>
      <c r="W26" s="146" t="s">
        <v>211</v>
      </c>
      <c r="X26" s="146" t="s">
        <v>209</v>
      </c>
      <c r="Y26" s="146">
        <v>4.7699999999999996</v>
      </c>
      <c r="Z26" s="146">
        <v>-20.93</v>
      </c>
      <c r="AA26" s="146" t="s">
        <v>211</v>
      </c>
      <c r="AB26" s="146" t="s">
        <v>211</v>
      </c>
      <c r="AC26" s="146">
        <v>-2693.5</v>
      </c>
      <c r="AD26" s="146" t="s">
        <v>211</v>
      </c>
      <c r="AE26" s="146" t="s">
        <v>211</v>
      </c>
      <c r="AF26" s="147" t="s">
        <v>210</v>
      </c>
      <c r="AG26" s="157">
        <v>675.03971950000005</v>
      </c>
      <c r="AH26" s="134" t="s">
        <v>211</v>
      </c>
      <c r="AI26" s="130" t="s">
        <v>211</v>
      </c>
      <c r="AJ26" s="130" t="s">
        <v>211</v>
      </c>
      <c r="AK26" s="130" t="s">
        <v>211</v>
      </c>
      <c r="AL26" s="132" t="s">
        <v>517</v>
      </c>
      <c r="AM26" s="146" t="s">
        <v>211</v>
      </c>
      <c r="AN26" s="146" t="s">
        <v>211</v>
      </c>
      <c r="AO26" s="146" t="s">
        <v>211</v>
      </c>
      <c r="AP26" s="146" t="s">
        <v>211</v>
      </c>
      <c r="AQ26" s="146" t="s">
        <v>211</v>
      </c>
      <c r="AR26" s="146" t="s">
        <v>211</v>
      </c>
      <c r="AS26" s="146" t="s">
        <v>211</v>
      </c>
      <c r="AT26" s="146" t="s">
        <v>211</v>
      </c>
      <c r="AU26" s="147" t="s">
        <v>212</v>
      </c>
      <c r="AV26" s="161" t="s">
        <v>213</v>
      </c>
      <c r="AW26" s="156">
        <v>50</v>
      </c>
      <c r="AX26" s="156">
        <v>2.61</v>
      </c>
      <c r="AY26" s="147" t="s">
        <v>215</v>
      </c>
      <c r="AZ26" s="146" t="s">
        <v>153</v>
      </c>
      <c r="BA26" s="147" t="s">
        <v>216</v>
      </c>
      <c r="BB26" s="161" t="s">
        <v>242</v>
      </c>
      <c r="BC26" s="156">
        <v>5</v>
      </c>
      <c r="BD26" s="165">
        <v>0.32313464685793186</v>
      </c>
      <c r="BE26" s="181">
        <v>21.63</v>
      </c>
      <c r="BF26" s="147" t="s">
        <v>222</v>
      </c>
      <c r="BG26" s="179">
        <v>0.32</v>
      </c>
      <c r="BH26" s="146" t="s">
        <v>211</v>
      </c>
      <c r="BI26" s="146" t="s">
        <v>211</v>
      </c>
      <c r="BJ26" s="163" t="s">
        <v>211</v>
      </c>
      <c r="BK26" s="167" t="s">
        <v>278</v>
      </c>
      <c r="BL26" s="146" t="s">
        <v>211</v>
      </c>
      <c r="BM26" s="146" t="s">
        <v>211</v>
      </c>
      <c r="BN26" s="147" t="s">
        <v>215</v>
      </c>
      <c r="BO26" s="147" t="s">
        <v>279</v>
      </c>
      <c r="BP26" s="156" t="s">
        <v>211</v>
      </c>
      <c r="BQ26" s="156" t="s">
        <v>211</v>
      </c>
      <c r="BR26" s="156" t="s">
        <v>211</v>
      </c>
      <c r="BS26" s="156" t="s">
        <v>211</v>
      </c>
      <c r="BT26" s="156" t="s">
        <v>280</v>
      </c>
      <c r="BU26" s="156">
        <v>50</v>
      </c>
      <c r="BV26" s="156" t="s">
        <v>211</v>
      </c>
      <c r="BW26" s="156" t="s">
        <v>211</v>
      </c>
      <c r="BX26" s="193">
        <f t="shared" si="1"/>
        <v>25.670194897042652</v>
      </c>
      <c r="BY26" s="147" t="s">
        <v>281</v>
      </c>
      <c r="BZ26" s="168">
        <f t="shared" si="8"/>
        <v>0.32843113601716212</v>
      </c>
      <c r="CA26" s="168">
        <f t="shared" si="9"/>
        <v>0.33843563871898397</v>
      </c>
      <c r="CB26" s="186" t="s">
        <v>211</v>
      </c>
      <c r="CC26" s="141">
        <v>3.3019180089707634</v>
      </c>
      <c r="CD26" s="169" t="s">
        <v>302</v>
      </c>
      <c r="CE26" s="170">
        <f t="shared" si="10"/>
        <v>9.9057540269122904E-2</v>
      </c>
      <c r="CF26" s="140">
        <f t="shared" si="2"/>
        <v>9.9057540269122904E-2</v>
      </c>
      <c r="CG26" s="147" t="s">
        <v>283</v>
      </c>
      <c r="CH26" s="147" t="s">
        <v>284</v>
      </c>
      <c r="CI26" s="147" t="s">
        <v>285</v>
      </c>
      <c r="CJ26" s="147"/>
      <c r="CK26" s="147" t="s">
        <v>211</v>
      </c>
      <c r="CL26" s="147" t="s">
        <v>284</v>
      </c>
      <c r="CM26" s="147" t="s">
        <v>211</v>
      </c>
      <c r="CN26" s="147" t="s">
        <v>211</v>
      </c>
      <c r="CO26" s="147" t="s">
        <v>211</v>
      </c>
      <c r="CP26" s="147" t="s">
        <v>211</v>
      </c>
      <c r="CQ26" s="147" t="s">
        <v>211</v>
      </c>
      <c r="CR26" s="147" t="s">
        <v>211</v>
      </c>
      <c r="CS26" s="147" t="s">
        <v>211</v>
      </c>
      <c r="CT26" s="147" t="s">
        <v>211</v>
      </c>
      <c r="CU26" s="178">
        <v>36.452143925545577</v>
      </c>
      <c r="CV26" s="172" t="s">
        <v>303</v>
      </c>
      <c r="CW26" s="161">
        <v>0.06</v>
      </c>
      <c r="CX26" s="147" t="s">
        <v>304</v>
      </c>
      <c r="CY26" s="146" t="s">
        <v>305</v>
      </c>
      <c r="CZ26" s="146" t="s">
        <v>211</v>
      </c>
      <c r="DA26" s="146" t="s">
        <v>211</v>
      </c>
      <c r="DB26" s="173" t="s">
        <v>306</v>
      </c>
      <c r="DC26" s="146" t="s">
        <v>305</v>
      </c>
      <c r="DD26" s="146" t="s">
        <v>211</v>
      </c>
      <c r="DE26" s="146" t="s">
        <v>211</v>
      </c>
      <c r="DF26" s="173" t="s">
        <v>306</v>
      </c>
      <c r="DG26" s="146" t="s">
        <v>305</v>
      </c>
      <c r="DH26" s="146" t="s">
        <v>211</v>
      </c>
      <c r="DI26" s="146" t="s">
        <v>211</v>
      </c>
      <c r="DJ26" s="173" t="s">
        <v>306</v>
      </c>
      <c r="DK26" s="146">
        <v>416</v>
      </c>
      <c r="DL26" s="146" t="s">
        <v>211</v>
      </c>
      <c r="DM26" s="146" t="s">
        <v>211</v>
      </c>
      <c r="DN26" s="147" t="s">
        <v>307</v>
      </c>
      <c r="DO26" s="146">
        <v>39.5</v>
      </c>
      <c r="DP26" s="146" t="s">
        <v>211</v>
      </c>
      <c r="DQ26" s="146" t="s">
        <v>211</v>
      </c>
      <c r="DR26" s="147" t="s">
        <v>308</v>
      </c>
      <c r="DS26" s="147" t="s">
        <v>309</v>
      </c>
      <c r="DT26" s="147" t="s">
        <v>310</v>
      </c>
      <c r="DU26" s="148">
        <f t="shared" si="3"/>
        <v>1.019336898060091</v>
      </c>
      <c r="DV26" s="146" t="s">
        <v>211</v>
      </c>
      <c r="DW26" s="146" t="s">
        <v>211</v>
      </c>
      <c r="DX26" s="147" t="s">
        <v>507</v>
      </c>
      <c r="DY26" s="149" t="s">
        <v>311</v>
      </c>
      <c r="DZ26" s="147" t="s">
        <v>312</v>
      </c>
      <c r="EA26" s="147" t="s">
        <v>337</v>
      </c>
      <c r="EB26" s="147" t="s">
        <v>314</v>
      </c>
      <c r="EC26" s="174" t="s">
        <v>315</v>
      </c>
      <c r="ED26" s="174" t="s">
        <v>315</v>
      </c>
      <c r="EE26" s="147" t="s">
        <v>543</v>
      </c>
      <c r="EF26" s="147" t="s">
        <v>211</v>
      </c>
      <c r="EG26" s="147" t="s">
        <v>211</v>
      </c>
      <c r="EH26" s="147" t="s">
        <v>371</v>
      </c>
      <c r="EI26" s="147" t="s">
        <v>395</v>
      </c>
      <c r="EJ26" s="147" t="s">
        <v>373</v>
      </c>
      <c r="EK26" s="165">
        <v>2245.3340169939765</v>
      </c>
      <c r="EL26" s="147" t="s">
        <v>429</v>
      </c>
      <c r="EM26" s="146">
        <v>54</v>
      </c>
      <c r="EN26" s="146">
        <v>54</v>
      </c>
      <c r="EO26" s="156" t="s">
        <v>211</v>
      </c>
      <c r="EP26" s="156" t="s">
        <v>211</v>
      </c>
      <c r="EQ26" s="156" t="s">
        <v>211</v>
      </c>
      <c r="ER26" s="156" t="s">
        <v>211</v>
      </c>
      <c r="ES26" s="175">
        <v>8.2338814975059886</v>
      </c>
      <c r="ET26" s="147" t="s">
        <v>430</v>
      </c>
      <c r="EU26" s="146">
        <v>0.03</v>
      </c>
      <c r="EV26" s="146">
        <v>0.03</v>
      </c>
      <c r="EW26" s="176">
        <v>211.00605728384781</v>
      </c>
      <c r="EX26" s="177">
        <v>0</v>
      </c>
      <c r="EY26" s="147" t="s">
        <v>457</v>
      </c>
      <c r="EZ26" s="176">
        <v>211.00605728384781</v>
      </c>
      <c r="FA26" s="178">
        <v>16.420641658104287</v>
      </c>
      <c r="FB26" s="178">
        <v>16.420641658104287</v>
      </c>
      <c r="FC26" s="147" t="s">
        <v>491</v>
      </c>
      <c r="FD26" s="147" t="s">
        <v>492</v>
      </c>
      <c r="FE26" s="156" t="s">
        <v>211</v>
      </c>
      <c r="FF26" s="156" t="s">
        <v>211</v>
      </c>
      <c r="FG26" s="156" t="s">
        <v>211</v>
      </c>
      <c r="FH26" s="156" t="s">
        <v>211</v>
      </c>
      <c r="FI26" s="156" t="s">
        <v>211</v>
      </c>
      <c r="FJ26" s="156" t="s">
        <v>211</v>
      </c>
      <c r="FK26" s="156" t="s">
        <v>211</v>
      </c>
      <c r="FL26" s="156" t="s">
        <v>211</v>
      </c>
      <c r="FM26" s="156" t="s">
        <v>211</v>
      </c>
      <c r="FN26" s="156" t="s">
        <v>211</v>
      </c>
      <c r="FO26" s="156" t="s">
        <v>211</v>
      </c>
      <c r="FP26" s="156" t="s">
        <v>211</v>
      </c>
      <c r="FQ26" s="147" t="s">
        <v>515</v>
      </c>
    </row>
    <row r="27" spans="1:173" s="156" customFormat="1" ht="18">
      <c r="A27" s="131" t="s">
        <v>207</v>
      </c>
      <c r="B27" s="156" t="s">
        <v>208</v>
      </c>
      <c r="C27" s="156">
        <v>2009</v>
      </c>
      <c r="D27" s="147" t="s">
        <v>497</v>
      </c>
      <c r="E27" s="157">
        <f t="shared" si="4"/>
        <v>702.17157859999998</v>
      </c>
      <c r="F27" s="133" t="s">
        <v>211</v>
      </c>
      <c r="G27" s="133" t="s">
        <v>211</v>
      </c>
      <c r="H27" s="157">
        <f t="shared" si="5"/>
        <v>250.3561391471431</v>
      </c>
      <c r="I27" s="157">
        <f t="shared" si="13"/>
        <v>20.155386413593</v>
      </c>
      <c r="J27" s="157">
        <f t="shared" si="14"/>
        <v>20.155386413593</v>
      </c>
      <c r="K27" s="158" t="s">
        <v>148</v>
      </c>
      <c r="L27" s="159" t="s">
        <v>149</v>
      </c>
      <c r="M27" s="160" t="s">
        <v>496</v>
      </c>
      <c r="N27" s="146" t="s">
        <v>497</v>
      </c>
      <c r="O27" s="161" t="s">
        <v>150</v>
      </c>
      <c r="P27" s="161" t="s">
        <v>151</v>
      </c>
      <c r="Q27" s="146">
        <v>2</v>
      </c>
      <c r="R27" s="146">
        <v>6</v>
      </c>
      <c r="S27" s="162">
        <v>14</v>
      </c>
      <c r="T27" s="162">
        <v>16</v>
      </c>
      <c r="U27" s="162" t="s">
        <v>174</v>
      </c>
      <c r="V27" s="146" t="s">
        <v>211</v>
      </c>
      <c r="W27" s="146" t="s">
        <v>211</v>
      </c>
      <c r="X27" s="146" t="s">
        <v>209</v>
      </c>
      <c r="Y27" s="146">
        <v>4.7699999999999996</v>
      </c>
      <c r="Z27" s="146">
        <v>-20.93</v>
      </c>
      <c r="AA27" s="146" t="s">
        <v>211</v>
      </c>
      <c r="AB27" s="146" t="s">
        <v>211</v>
      </c>
      <c r="AC27" s="146">
        <v>-2693.5</v>
      </c>
      <c r="AD27" s="146" t="s">
        <v>211</v>
      </c>
      <c r="AE27" s="146" t="s">
        <v>211</v>
      </c>
      <c r="AF27" s="147" t="s">
        <v>210</v>
      </c>
      <c r="AG27" s="157">
        <v>702.17157859999998</v>
      </c>
      <c r="AH27" s="134" t="s">
        <v>211</v>
      </c>
      <c r="AI27" s="130" t="s">
        <v>211</v>
      </c>
      <c r="AJ27" s="130" t="s">
        <v>211</v>
      </c>
      <c r="AK27" s="130" t="s">
        <v>211</v>
      </c>
      <c r="AL27" s="132" t="s">
        <v>517</v>
      </c>
      <c r="AM27" s="146" t="s">
        <v>211</v>
      </c>
      <c r="AN27" s="146" t="s">
        <v>211</v>
      </c>
      <c r="AO27" s="146" t="s">
        <v>211</v>
      </c>
      <c r="AP27" s="146" t="s">
        <v>211</v>
      </c>
      <c r="AQ27" s="146" t="s">
        <v>211</v>
      </c>
      <c r="AR27" s="146" t="s">
        <v>211</v>
      </c>
      <c r="AS27" s="146" t="s">
        <v>211</v>
      </c>
      <c r="AT27" s="146" t="s">
        <v>211</v>
      </c>
      <c r="AU27" s="147" t="s">
        <v>212</v>
      </c>
      <c r="AV27" s="161" t="s">
        <v>213</v>
      </c>
      <c r="AW27" s="156">
        <v>50</v>
      </c>
      <c r="AX27" s="156">
        <v>2.82</v>
      </c>
      <c r="AY27" s="147" t="s">
        <v>215</v>
      </c>
      <c r="AZ27" s="146" t="s">
        <v>153</v>
      </c>
      <c r="BA27" s="147" t="s">
        <v>216</v>
      </c>
      <c r="BB27" s="182" t="s">
        <v>243</v>
      </c>
      <c r="BC27" s="156">
        <v>3</v>
      </c>
      <c r="BD27" s="165">
        <v>0.30644919825496619</v>
      </c>
      <c r="BE27" s="181">
        <v>21.24</v>
      </c>
      <c r="BF27" s="147" t="s">
        <v>222</v>
      </c>
      <c r="BG27" s="179">
        <v>0.33</v>
      </c>
      <c r="BH27" s="146" t="s">
        <v>211</v>
      </c>
      <c r="BI27" s="146" t="s">
        <v>211</v>
      </c>
      <c r="BJ27" s="163" t="s">
        <v>211</v>
      </c>
      <c r="BK27" s="167" t="s">
        <v>278</v>
      </c>
      <c r="BL27" s="146" t="s">
        <v>211</v>
      </c>
      <c r="BM27" s="146" t="s">
        <v>211</v>
      </c>
      <c r="BN27" s="147" t="s">
        <v>215</v>
      </c>
      <c r="BO27" s="147" t="s">
        <v>279</v>
      </c>
      <c r="BP27" s="156" t="s">
        <v>211</v>
      </c>
      <c r="BQ27" s="156" t="s">
        <v>211</v>
      </c>
      <c r="BR27" s="156" t="s">
        <v>211</v>
      </c>
      <c r="BS27" s="156" t="s">
        <v>211</v>
      </c>
      <c r="BT27" s="156" t="s">
        <v>280</v>
      </c>
      <c r="BU27" s="156">
        <v>50</v>
      </c>
      <c r="BV27" s="156" t="s">
        <v>211</v>
      </c>
      <c r="BW27" s="156" t="s">
        <v>211</v>
      </c>
      <c r="BX27" s="193">
        <f t="shared" si="1"/>
        <v>27.279542606752866</v>
      </c>
      <c r="BY27" s="147" t="s">
        <v>281</v>
      </c>
      <c r="BZ27" s="168">
        <f t="shared" si="8"/>
        <v>0.32843113601715856</v>
      </c>
      <c r="CA27" s="168">
        <f t="shared" si="9"/>
        <v>0.33843563871898397</v>
      </c>
      <c r="CB27" s="186" t="s">
        <v>211</v>
      </c>
      <c r="CC27" s="141">
        <v>3.8165421194686209</v>
      </c>
      <c r="CD27" s="169" t="s">
        <v>302</v>
      </c>
      <c r="CE27" s="170">
        <f t="shared" si="10"/>
        <v>0.11449626358405862</v>
      </c>
      <c r="CF27" s="140">
        <f t="shared" si="2"/>
        <v>0.11449626358405862</v>
      </c>
      <c r="CG27" s="147" t="s">
        <v>283</v>
      </c>
      <c r="CH27" s="147" t="s">
        <v>284</v>
      </c>
      <c r="CI27" s="147" t="s">
        <v>285</v>
      </c>
      <c r="CJ27" s="147"/>
      <c r="CK27" s="147" t="s">
        <v>211</v>
      </c>
      <c r="CL27" s="147" t="s">
        <v>284</v>
      </c>
      <c r="CM27" s="147" t="s">
        <v>211</v>
      </c>
      <c r="CN27" s="147" t="s">
        <v>211</v>
      </c>
      <c r="CO27" s="147" t="s">
        <v>211</v>
      </c>
      <c r="CP27" s="147" t="s">
        <v>211</v>
      </c>
      <c r="CQ27" s="147" t="s">
        <v>211</v>
      </c>
      <c r="CR27" s="147" t="s">
        <v>211</v>
      </c>
      <c r="CS27" s="147" t="s">
        <v>211</v>
      </c>
      <c r="CT27" s="147" t="s">
        <v>211</v>
      </c>
      <c r="CU27" s="178">
        <v>36.077454916559695</v>
      </c>
      <c r="CV27" s="172" t="s">
        <v>303</v>
      </c>
      <c r="CW27" s="161">
        <v>0.06</v>
      </c>
      <c r="CX27" s="147" t="s">
        <v>304</v>
      </c>
      <c r="CY27" s="146" t="s">
        <v>305</v>
      </c>
      <c r="CZ27" s="146" t="s">
        <v>211</v>
      </c>
      <c r="DA27" s="146" t="s">
        <v>211</v>
      </c>
      <c r="DB27" s="173" t="s">
        <v>306</v>
      </c>
      <c r="DC27" s="146" t="s">
        <v>305</v>
      </c>
      <c r="DD27" s="146" t="s">
        <v>211</v>
      </c>
      <c r="DE27" s="146" t="s">
        <v>211</v>
      </c>
      <c r="DF27" s="173" t="s">
        <v>306</v>
      </c>
      <c r="DG27" s="146" t="s">
        <v>305</v>
      </c>
      <c r="DH27" s="146" t="s">
        <v>211</v>
      </c>
      <c r="DI27" s="146" t="s">
        <v>211</v>
      </c>
      <c r="DJ27" s="173" t="s">
        <v>306</v>
      </c>
      <c r="DK27" s="146">
        <v>416</v>
      </c>
      <c r="DL27" s="146" t="s">
        <v>211</v>
      </c>
      <c r="DM27" s="146" t="s">
        <v>211</v>
      </c>
      <c r="DN27" s="147" t="s">
        <v>307</v>
      </c>
      <c r="DO27" s="146">
        <v>39.5</v>
      </c>
      <c r="DP27" s="146" t="s">
        <v>211</v>
      </c>
      <c r="DQ27" s="146" t="s">
        <v>211</v>
      </c>
      <c r="DR27" s="147" t="s">
        <v>308</v>
      </c>
      <c r="DS27" s="147" t="s">
        <v>309</v>
      </c>
      <c r="DT27" s="147" t="s">
        <v>310</v>
      </c>
      <c r="DU27" s="148">
        <f t="shared" si="3"/>
        <v>1.0192577101060347</v>
      </c>
      <c r="DV27" s="146" t="s">
        <v>211</v>
      </c>
      <c r="DW27" s="146" t="s">
        <v>211</v>
      </c>
      <c r="DX27" s="147" t="s">
        <v>507</v>
      </c>
      <c r="DY27" s="149" t="s">
        <v>311</v>
      </c>
      <c r="DZ27" s="147" t="s">
        <v>312</v>
      </c>
      <c r="EA27" s="147" t="s">
        <v>338</v>
      </c>
      <c r="EB27" s="147" t="s">
        <v>314</v>
      </c>
      <c r="EC27" s="174" t="s">
        <v>315</v>
      </c>
      <c r="ED27" s="174" t="s">
        <v>315</v>
      </c>
      <c r="EE27" s="147" t="s">
        <v>543</v>
      </c>
      <c r="EF27" s="147" t="s">
        <v>211</v>
      </c>
      <c r="EG27" s="147" t="s">
        <v>211</v>
      </c>
      <c r="EH27" s="147" t="s">
        <v>371</v>
      </c>
      <c r="EI27" s="147" t="s">
        <v>396</v>
      </c>
      <c r="EJ27" s="147" t="s">
        <v>373</v>
      </c>
      <c r="EK27" s="165">
        <v>2206.4220991812081</v>
      </c>
      <c r="EL27" s="147" t="s">
        <v>429</v>
      </c>
      <c r="EM27" s="146">
        <v>54</v>
      </c>
      <c r="EN27" s="146">
        <v>54</v>
      </c>
      <c r="EO27" s="156" t="s">
        <v>211</v>
      </c>
      <c r="EP27" s="156" t="s">
        <v>211</v>
      </c>
      <c r="EQ27" s="156" t="s">
        <v>211</v>
      </c>
      <c r="ER27" s="156" t="s">
        <v>211</v>
      </c>
      <c r="ES27" s="175">
        <v>8.1700362535423974</v>
      </c>
      <c r="ET27" s="147" t="s">
        <v>430</v>
      </c>
      <c r="EU27" s="146">
        <v>0.03</v>
      </c>
      <c r="EV27" s="146">
        <v>0.03</v>
      </c>
      <c r="EW27" s="176">
        <v>250.3561391471431</v>
      </c>
      <c r="EX27" s="177">
        <v>0</v>
      </c>
      <c r="EY27" s="147" t="s">
        <v>458</v>
      </c>
      <c r="EZ27" s="176">
        <v>250.3561391471431</v>
      </c>
      <c r="FA27" s="178">
        <v>20.155386413593</v>
      </c>
      <c r="FB27" s="178">
        <v>20.155386413593</v>
      </c>
      <c r="FC27" s="147" t="s">
        <v>491</v>
      </c>
      <c r="FD27" s="147" t="s">
        <v>492</v>
      </c>
      <c r="FE27" s="156" t="s">
        <v>211</v>
      </c>
      <c r="FF27" s="156" t="s">
        <v>211</v>
      </c>
      <c r="FG27" s="156" t="s">
        <v>211</v>
      </c>
      <c r="FH27" s="156" t="s">
        <v>211</v>
      </c>
      <c r="FI27" s="156" t="s">
        <v>211</v>
      </c>
      <c r="FJ27" s="156" t="s">
        <v>211</v>
      </c>
      <c r="FK27" s="156" t="s">
        <v>211</v>
      </c>
      <c r="FL27" s="156" t="s">
        <v>211</v>
      </c>
      <c r="FM27" s="156" t="s">
        <v>211</v>
      </c>
      <c r="FN27" s="156" t="s">
        <v>211</v>
      </c>
      <c r="FO27" s="156" t="s">
        <v>211</v>
      </c>
      <c r="FP27" s="156" t="s">
        <v>211</v>
      </c>
      <c r="FQ27" s="147" t="s">
        <v>515</v>
      </c>
    </row>
    <row r="28" spans="1:173" s="156" customFormat="1" ht="18">
      <c r="A28" s="131" t="s">
        <v>207</v>
      </c>
      <c r="B28" s="156" t="s">
        <v>208</v>
      </c>
      <c r="C28" s="156">
        <v>2009</v>
      </c>
      <c r="D28" s="147" t="s">
        <v>497</v>
      </c>
      <c r="E28" s="157">
        <f t="shared" si="4"/>
        <v>703.50767840000003</v>
      </c>
      <c r="F28" s="133" t="s">
        <v>211</v>
      </c>
      <c r="G28" s="133" t="s">
        <v>211</v>
      </c>
      <c r="H28" s="157">
        <f t="shared" si="5"/>
        <v>260.18022565753586</v>
      </c>
      <c r="I28" s="157">
        <f t="shared" si="13"/>
        <v>21.101642662093695</v>
      </c>
      <c r="J28" s="157">
        <f t="shared" si="14"/>
        <v>21.101642662093695</v>
      </c>
      <c r="K28" s="158" t="s">
        <v>148</v>
      </c>
      <c r="L28" s="159" t="s">
        <v>149</v>
      </c>
      <c r="M28" s="160" t="s">
        <v>496</v>
      </c>
      <c r="N28" s="146" t="s">
        <v>497</v>
      </c>
      <c r="O28" s="161" t="s">
        <v>150</v>
      </c>
      <c r="P28" s="161" t="s">
        <v>151</v>
      </c>
      <c r="Q28" s="146">
        <v>2</v>
      </c>
      <c r="R28" s="146">
        <v>6</v>
      </c>
      <c r="S28" s="162">
        <v>25</v>
      </c>
      <c r="T28" s="162">
        <v>27</v>
      </c>
      <c r="U28" s="162" t="s">
        <v>175</v>
      </c>
      <c r="V28" s="146" t="s">
        <v>211</v>
      </c>
      <c r="W28" s="146" t="s">
        <v>211</v>
      </c>
      <c r="X28" s="146" t="s">
        <v>209</v>
      </c>
      <c r="Y28" s="146">
        <v>4.7699999999999996</v>
      </c>
      <c r="Z28" s="146">
        <v>-20.93</v>
      </c>
      <c r="AA28" s="146" t="s">
        <v>211</v>
      </c>
      <c r="AB28" s="146" t="s">
        <v>211</v>
      </c>
      <c r="AC28" s="146">
        <v>-2693.5</v>
      </c>
      <c r="AD28" s="146" t="s">
        <v>211</v>
      </c>
      <c r="AE28" s="146" t="s">
        <v>211</v>
      </c>
      <c r="AF28" s="147" t="s">
        <v>210</v>
      </c>
      <c r="AG28" s="157">
        <v>703.50767840000003</v>
      </c>
      <c r="AH28" s="134" t="s">
        <v>211</v>
      </c>
      <c r="AI28" s="130" t="s">
        <v>211</v>
      </c>
      <c r="AJ28" s="130" t="s">
        <v>211</v>
      </c>
      <c r="AK28" s="130" t="s">
        <v>211</v>
      </c>
      <c r="AL28" s="132" t="s">
        <v>517</v>
      </c>
      <c r="AM28" s="146" t="s">
        <v>211</v>
      </c>
      <c r="AN28" s="146" t="s">
        <v>211</v>
      </c>
      <c r="AO28" s="146" t="s">
        <v>211</v>
      </c>
      <c r="AP28" s="146" t="s">
        <v>211</v>
      </c>
      <c r="AQ28" s="146" t="s">
        <v>211</v>
      </c>
      <c r="AR28" s="146" t="s">
        <v>211</v>
      </c>
      <c r="AS28" s="146" t="s">
        <v>211</v>
      </c>
      <c r="AT28" s="146" t="s">
        <v>211</v>
      </c>
      <c r="AU28" s="147" t="s">
        <v>212</v>
      </c>
      <c r="AV28" s="161" t="s">
        <v>213</v>
      </c>
      <c r="AW28" s="156">
        <v>50</v>
      </c>
      <c r="AX28" s="156">
        <v>3.42</v>
      </c>
      <c r="AY28" s="147" t="s">
        <v>215</v>
      </c>
      <c r="AZ28" s="146" t="s">
        <v>153</v>
      </c>
      <c r="BA28" s="147" t="s">
        <v>216</v>
      </c>
      <c r="BB28" s="161" t="s">
        <v>244</v>
      </c>
      <c r="BC28" s="156">
        <v>3</v>
      </c>
      <c r="BD28" s="165">
        <v>0.24037008503093144</v>
      </c>
      <c r="BE28" s="181">
        <v>21.08</v>
      </c>
      <c r="BF28" s="147" t="s">
        <v>222</v>
      </c>
      <c r="BG28" s="179">
        <v>0.33</v>
      </c>
      <c r="BH28" s="146" t="s">
        <v>211</v>
      </c>
      <c r="BI28" s="146" t="s">
        <v>211</v>
      </c>
      <c r="BJ28" s="163" t="s">
        <v>211</v>
      </c>
      <c r="BK28" s="167" t="s">
        <v>278</v>
      </c>
      <c r="BL28" s="146" t="s">
        <v>211</v>
      </c>
      <c r="BM28" s="146" t="s">
        <v>211</v>
      </c>
      <c r="BN28" s="147" t="s">
        <v>215</v>
      </c>
      <c r="BO28" s="147" t="s">
        <v>279</v>
      </c>
      <c r="BP28" s="156" t="s">
        <v>211</v>
      </c>
      <c r="BQ28" s="156" t="s">
        <v>211</v>
      </c>
      <c r="BR28" s="156" t="s">
        <v>211</v>
      </c>
      <c r="BS28" s="156" t="s">
        <v>211</v>
      </c>
      <c r="BT28" s="156" t="s">
        <v>280</v>
      </c>
      <c r="BU28" s="156">
        <v>50</v>
      </c>
      <c r="BV28" s="156" t="s">
        <v>211</v>
      </c>
      <c r="BW28" s="156" t="s">
        <v>211</v>
      </c>
      <c r="BX28" s="193">
        <f t="shared" si="1"/>
        <v>26.916239612863226</v>
      </c>
      <c r="BY28" s="147" t="s">
        <v>281</v>
      </c>
      <c r="BZ28" s="168">
        <f t="shared" si="8"/>
        <v>0.32843113601715856</v>
      </c>
      <c r="CA28" s="168">
        <f t="shared" si="9"/>
        <v>0.33843563871898397</v>
      </c>
      <c r="CB28" s="186" t="s">
        <v>211</v>
      </c>
      <c r="CC28" s="141">
        <v>3.6937697125758167</v>
      </c>
      <c r="CD28" s="169" t="s">
        <v>302</v>
      </c>
      <c r="CE28" s="170">
        <f t="shared" si="10"/>
        <v>0.11081309137727449</v>
      </c>
      <c r="CF28" s="140">
        <f t="shared" si="2"/>
        <v>0.11081309137727449</v>
      </c>
      <c r="CG28" s="147" t="s">
        <v>283</v>
      </c>
      <c r="CH28" s="147" t="s">
        <v>284</v>
      </c>
      <c r="CI28" s="147" t="s">
        <v>285</v>
      </c>
      <c r="CJ28" s="147"/>
      <c r="CK28" s="147" t="s">
        <v>211</v>
      </c>
      <c r="CL28" s="147" t="s">
        <v>284</v>
      </c>
      <c r="CM28" s="147" t="s">
        <v>211</v>
      </c>
      <c r="CN28" s="147" t="s">
        <v>211</v>
      </c>
      <c r="CO28" s="147" t="s">
        <v>211</v>
      </c>
      <c r="CP28" s="147" t="s">
        <v>211</v>
      </c>
      <c r="CQ28" s="147" t="s">
        <v>211</v>
      </c>
      <c r="CR28" s="147" t="s">
        <v>211</v>
      </c>
      <c r="CS28" s="147" t="s">
        <v>211</v>
      </c>
      <c r="CT28" s="147" t="s">
        <v>211</v>
      </c>
      <c r="CU28" s="178">
        <v>36.103399455712456</v>
      </c>
      <c r="CV28" s="172" t="s">
        <v>303</v>
      </c>
      <c r="CW28" s="161">
        <v>0.06</v>
      </c>
      <c r="CX28" s="147" t="s">
        <v>304</v>
      </c>
      <c r="CY28" s="146" t="s">
        <v>305</v>
      </c>
      <c r="CZ28" s="146" t="s">
        <v>211</v>
      </c>
      <c r="DA28" s="146" t="s">
        <v>211</v>
      </c>
      <c r="DB28" s="173" t="s">
        <v>306</v>
      </c>
      <c r="DC28" s="146" t="s">
        <v>305</v>
      </c>
      <c r="DD28" s="146" t="s">
        <v>211</v>
      </c>
      <c r="DE28" s="146" t="s">
        <v>211</v>
      </c>
      <c r="DF28" s="173" t="s">
        <v>306</v>
      </c>
      <c r="DG28" s="146" t="s">
        <v>305</v>
      </c>
      <c r="DH28" s="146" t="s">
        <v>211</v>
      </c>
      <c r="DI28" s="146" t="s">
        <v>211</v>
      </c>
      <c r="DJ28" s="173" t="s">
        <v>306</v>
      </c>
      <c r="DK28" s="146">
        <v>416</v>
      </c>
      <c r="DL28" s="146" t="s">
        <v>211</v>
      </c>
      <c r="DM28" s="146" t="s">
        <v>211</v>
      </c>
      <c r="DN28" s="147" t="s">
        <v>307</v>
      </c>
      <c r="DO28" s="146">
        <v>39.5</v>
      </c>
      <c r="DP28" s="146" t="s">
        <v>211</v>
      </c>
      <c r="DQ28" s="146" t="s">
        <v>211</v>
      </c>
      <c r="DR28" s="147" t="s">
        <v>308</v>
      </c>
      <c r="DS28" s="147" t="s">
        <v>309</v>
      </c>
      <c r="DT28" s="147" t="s">
        <v>310</v>
      </c>
      <c r="DU28" s="148">
        <f t="shared" si="3"/>
        <v>1.0192755864298491</v>
      </c>
      <c r="DV28" s="146" t="s">
        <v>211</v>
      </c>
      <c r="DW28" s="146" t="s">
        <v>211</v>
      </c>
      <c r="DX28" s="147" t="s">
        <v>507</v>
      </c>
      <c r="DY28" s="149" t="s">
        <v>311</v>
      </c>
      <c r="DZ28" s="147" t="s">
        <v>312</v>
      </c>
      <c r="EA28" s="147" t="s">
        <v>339</v>
      </c>
      <c r="EB28" s="147" t="s">
        <v>314</v>
      </c>
      <c r="EC28" s="174" t="s">
        <v>315</v>
      </c>
      <c r="ED28" s="174" t="s">
        <v>315</v>
      </c>
      <c r="EE28" s="147" t="s">
        <v>543</v>
      </c>
      <c r="EF28" s="147" t="s">
        <v>211</v>
      </c>
      <c r="EG28" s="147" t="s">
        <v>211</v>
      </c>
      <c r="EH28" s="147" t="s">
        <v>371</v>
      </c>
      <c r="EI28" s="147" t="s">
        <v>397</v>
      </c>
      <c r="EJ28" s="147" t="s">
        <v>373</v>
      </c>
      <c r="EK28" s="165">
        <v>2207.1202476163239</v>
      </c>
      <c r="EL28" s="147" t="s">
        <v>429</v>
      </c>
      <c r="EM28" s="146">
        <v>54</v>
      </c>
      <c r="EN28" s="146">
        <v>54</v>
      </c>
      <c r="EO28" s="156" t="s">
        <v>211</v>
      </c>
      <c r="EP28" s="156" t="s">
        <v>211</v>
      </c>
      <c r="EQ28" s="156" t="s">
        <v>211</v>
      </c>
      <c r="ER28" s="156" t="s">
        <v>211</v>
      </c>
      <c r="ES28" s="175">
        <v>8.1579641071399855</v>
      </c>
      <c r="ET28" s="147" t="s">
        <v>430</v>
      </c>
      <c r="EU28" s="146">
        <v>0.03</v>
      </c>
      <c r="EV28" s="146">
        <v>0.03</v>
      </c>
      <c r="EW28" s="176">
        <v>260.18022565753586</v>
      </c>
      <c r="EX28" s="177">
        <v>0</v>
      </c>
      <c r="EY28" s="147" t="s">
        <v>459</v>
      </c>
      <c r="EZ28" s="176">
        <v>260.18022565753586</v>
      </c>
      <c r="FA28" s="178">
        <v>21.101642662093695</v>
      </c>
      <c r="FB28" s="178">
        <v>21.101642662093695</v>
      </c>
      <c r="FC28" s="147" t="s">
        <v>491</v>
      </c>
      <c r="FD28" s="147" t="s">
        <v>492</v>
      </c>
      <c r="FE28" s="156" t="s">
        <v>211</v>
      </c>
      <c r="FF28" s="156" t="s">
        <v>211</v>
      </c>
      <c r="FG28" s="156" t="s">
        <v>211</v>
      </c>
      <c r="FH28" s="156" t="s">
        <v>211</v>
      </c>
      <c r="FI28" s="156" t="s">
        <v>211</v>
      </c>
      <c r="FJ28" s="156" t="s">
        <v>211</v>
      </c>
      <c r="FK28" s="156" t="s">
        <v>211</v>
      </c>
      <c r="FL28" s="156" t="s">
        <v>211</v>
      </c>
      <c r="FM28" s="156" t="s">
        <v>211</v>
      </c>
      <c r="FN28" s="156" t="s">
        <v>211</v>
      </c>
      <c r="FO28" s="156" t="s">
        <v>211</v>
      </c>
      <c r="FP28" s="156" t="s">
        <v>211</v>
      </c>
      <c r="FQ28" s="147" t="s">
        <v>515</v>
      </c>
    </row>
    <row r="29" spans="1:173" s="156" customFormat="1" ht="18">
      <c r="A29" s="131" t="s">
        <v>207</v>
      </c>
      <c r="B29" s="156" t="s">
        <v>208</v>
      </c>
      <c r="C29" s="156">
        <v>2009</v>
      </c>
      <c r="D29" s="147" t="s">
        <v>497</v>
      </c>
      <c r="E29" s="157">
        <f t="shared" si="4"/>
        <v>731.02445109999996</v>
      </c>
      <c r="F29" s="133" t="s">
        <v>211</v>
      </c>
      <c r="G29" s="133" t="s">
        <v>211</v>
      </c>
      <c r="H29" s="157">
        <f t="shared" si="5"/>
        <v>219.28811869636419</v>
      </c>
      <c r="I29" s="157">
        <f t="shared" si="13"/>
        <v>17.211514018489797</v>
      </c>
      <c r="J29" s="157">
        <f t="shared" si="14"/>
        <v>17.211514018489797</v>
      </c>
      <c r="K29" s="158" t="s">
        <v>148</v>
      </c>
      <c r="L29" s="159" t="s">
        <v>149</v>
      </c>
      <c r="M29" s="160" t="s">
        <v>496</v>
      </c>
      <c r="N29" s="146" t="s">
        <v>497</v>
      </c>
      <c r="O29" s="161" t="s">
        <v>150</v>
      </c>
      <c r="P29" s="161" t="s">
        <v>151</v>
      </c>
      <c r="Q29" s="146">
        <v>2</v>
      </c>
      <c r="R29" s="146">
        <v>6</v>
      </c>
      <c r="S29" s="162">
        <v>69</v>
      </c>
      <c r="T29" s="162">
        <v>71</v>
      </c>
      <c r="U29" s="162" t="s">
        <v>176</v>
      </c>
      <c r="V29" s="146" t="s">
        <v>211</v>
      </c>
      <c r="W29" s="146" t="s">
        <v>211</v>
      </c>
      <c r="X29" s="146" t="s">
        <v>209</v>
      </c>
      <c r="Y29" s="146">
        <v>4.7699999999999996</v>
      </c>
      <c r="Z29" s="146">
        <v>-20.93</v>
      </c>
      <c r="AA29" s="146" t="s">
        <v>211</v>
      </c>
      <c r="AB29" s="146" t="s">
        <v>211</v>
      </c>
      <c r="AC29" s="146">
        <v>-2693.5</v>
      </c>
      <c r="AD29" s="146" t="s">
        <v>211</v>
      </c>
      <c r="AE29" s="146" t="s">
        <v>211</v>
      </c>
      <c r="AF29" s="147" t="s">
        <v>210</v>
      </c>
      <c r="AG29" s="157">
        <v>731.02445109999996</v>
      </c>
      <c r="AH29" s="134" t="s">
        <v>211</v>
      </c>
      <c r="AI29" s="130" t="s">
        <v>211</v>
      </c>
      <c r="AJ29" s="130" t="s">
        <v>211</v>
      </c>
      <c r="AK29" s="130" t="s">
        <v>211</v>
      </c>
      <c r="AL29" s="132" t="s">
        <v>517</v>
      </c>
      <c r="AM29" s="146" t="s">
        <v>211</v>
      </c>
      <c r="AN29" s="146" t="s">
        <v>211</v>
      </c>
      <c r="AO29" s="146" t="s">
        <v>211</v>
      </c>
      <c r="AP29" s="146" t="s">
        <v>211</v>
      </c>
      <c r="AQ29" s="146" t="s">
        <v>211</v>
      </c>
      <c r="AR29" s="146" t="s">
        <v>211</v>
      </c>
      <c r="AS29" s="146" t="s">
        <v>211</v>
      </c>
      <c r="AT29" s="146" t="s">
        <v>211</v>
      </c>
      <c r="AU29" s="147" t="s">
        <v>212</v>
      </c>
      <c r="AV29" s="161" t="s">
        <v>213</v>
      </c>
      <c r="AW29" s="156">
        <v>50</v>
      </c>
      <c r="AX29" s="156">
        <v>3.36</v>
      </c>
      <c r="AY29" s="147" t="s">
        <v>215</v>
      </c>
      <c r="AZ29" s="146" t="s">
        <v>153</v>
      </c>
      <c r="BA29" s="147" t="s">
        <v>216</v>
      </c>
      <c r="BB29" s="161" t="s">
        <v>245</v>
      </c>
      <c r="BC29" s="156">
        <v>3</v>
      </c>
      <c r="BD29" s="165">
        <v>0.35671339257791218</v>
      </c>
      <c r="BE29" s="181">
        <v>21.56</v>
      </c>
      <c r="BF29" s="147" t="s">
        <v>222</v>
      </c>
      <c r="BG29" s="179">
        <v>0.36</v>
      </c>
      <c r="BH29" s="146" t="s">
        <v>211</v>
      </c>
      <c r="BI29" s="146" t="s">
        <v>211</v>
      </c>
      <c r="BJ29" s="163" t="s">
        <v>211</v>
      </c>
      <c r="BK29" s="167" t="s">
        <v>278</v>
      </c>
      <c r="BL29" s="146" t="s">
        <v>211</v>
      </c>
      <c r="BM29" s="146" t="s">
        <v>211</v>
      </c>
      <c r="BN29" s="147" t="s">
        <v>215</v>
      </c>
      <c r="BO29" s="147" t="s">
        <v>279</v>
      </c>
      <c r="BP29" s="156" t="s">
        <v>211</v>
      </c>
      <c r="BQ29" s="156" t="s">
        <v>211</v>
      </c>
      <c r="BR29" s="156" t="s">
        <v>211</v>
      </c>
      <c r="BS29" s="156" t="s">
        <v>211</v>
      </c>
      <c r="BT29" s="156" t="s">
        <v>280</v>
      </c>
      <c r="BU29" s="156">
        <v>50</v>
      </c>
      <c r="BV29" s="156" t="s">
        <v>211</v>
      </c>
      <c r="BW29" s="156" t="s">
        <v>211</v>
      </c>
      <c r="BX29" s="193">
        <f t="shared" si="1"/>
        <v>26.320442298792482</v>
      </c>
      <c r="BY29" s="147" t="s">
        <v>281</v>
      </c>
      <c r="BZ29" s="168">
        <f t="shared" si="8"/>
        <v>0.32843113601716212</v>
      </c>
      <c r="CA29" s="168">
        <f t="shared" si="9"/>
        <v>0.33843563871898397</v>
      </c>
      <c r="CB29" s="186" t="s">
        <v>211</v>
      </c>
      <c r="CC29" s="141">
        <v>3.5009199633533465</v>
      </c>
      <c r="CD29" s="169" t="s">
        <v>302</v>
      </c>
      <c r="CE29" s="170">
        <f t="shared" si="10"/>
        <v>0.10502759890060039</v>
      </c>
      <c r="CF29" s="140">
        <f t="shared" si="2"/>
        <v>0.10502759890060039</v>
      </c>
      <c r="CG29" s="147" t="s">
        <v>283</v>
      </c>
      <c r="CH29" s="147" t="s">
        <v>284</v>
      </c>
      <c r="CI29" s="147" t="s">
        <v>285</v>
      </c>
      <c r="CJ29" s="147"/>
      <c r="CK29" s="147" t="s">
        <v>211</v>
      </c>
      <c r="CL29" s="147" t="s">
        <v>284</v>
      </c>
      <c r="CM29" s="147" t="s">
        <v>211</v>
      </c>
      <c r="CN29" s="147" t="s">
        <v>211</v>
      </c>
      <c r="CO29" s="147" t="s">
        <v>211</v>
      </c>
      <c r="CP29" s="147" t="s">
        <v>211</v>
      </c>
      <c r="CQ29" s="147" t="s">
        <v>211</v>
      </c>
      <c r="CR29" s="147" t="s">
        <v>211</v>
      </c>
      <c r="CS29" s="147" t="s">
        <v>211</v>
      </c>
      <c r="CT29" s="147" t="s">
        <v>211</v>
      </c>
      <c r="CU29" s="178">
        <v>36.252837982028247</v>
      </c>
      <c r="CV29" s="172" t="s">
        <v>303</v>
      </c>
      <c r="CW29" s="161">
        <v>0.06</v>
      </c>
      <c r="CX29" s="147" t="s">
        <v>304</v>
      </c>
      <c r="CY29" s="146" t="s">
        <v>305</v>
      </c>
      <c r="CZ29" s="146" t="s">
        <v>211</v>
      </c>
      <c r="DA29" s="146" t="s">
        <v>211</v>
      </c>
      <c r="DB29" s="173" t="s">
        <v>306</v>
      </c>
      <c r="DC29" s="146" t="s">
        <v>305</v>
      </c>
      <c r="DD29" s="146" t="s">
        <v>211</v>
      </c>
      <c r="DE29" s="146" t="s">
        <v>211</v>
      </c>
      <c r="DF29" s="173" t="s">
        <v>306</v>
      </c>
      <c r="DG29" s="146" t="s">
        <v>305</v>
      </c>
      <c r="DH29" s="146" t="s">
        <v>211</v>
      </c>
      <c r="DI29" s="146" t="s">
        <v>211</v>
      </c>
      <c r="DJ29" s="173" t="s">
        <v>306</v>
      </c>
      <c r="DK29" s="146">
        <v>416</v>
      </c>
      <c r="DL29" s="146" t="s">
        <v>211</v>
      </c>
      <c r="DM29" s="146" t="s">
        <v>211</v>
      </c>
      <c r="DN29" s="147" t="s">
        <v>307</v>
      </c>
      <c r="DO29" s="146">
        <v>39.5</v>
      </c>
      <c r="DP29" s="146" t="s">
        <v>211</v>
      </c>
      <c r="DQ29" s="146" t="s">
        <v>211</v>
      </c>
      <c r="DR29" s="147" t="s">
        <v>308</v>
      </c>
      <c r="DS29" s="147" t="s">
        <v>309</v>
      </c>
      <c r="DT29" s="147" t="s">
        <v>310</v>
      </c>
      <c r="DU29" s="148">
        <f t="shared" si="3"/>
        <v>1.0193049026366878</v>
      </c>
      <c r="DV29" s="146" t="s">
        <v>211</v>
      </c>
      <c r="DW29" s="146" t="s">
        <v>211</v>
      </c>
      <c r="DX29" s="147" t="s">
        <v>507</v>
      </c>
      <c r="DY29" s="149" t="s">
        <v>311</v>
      </c>
      <c r="DZ29" s="147" t="s">
        <v>312</v>
      </c>
      <c r="EA29" s="147" t="s">
        <v>340</v>
      </c>
      <c r="EB29" s="147" t="s">
        <v>314</v>
      </c>
      <c r="EC29" s="174" t="s">
        <v>315</v>
      </c>
      <c r="ED29" s="174" t="s">
        <v>315</v>
      </c>
      <c r="EE29" s="147" t="s">
        <v>543</v>
      </c>
      <c r="EF29" s="147" t="s">
        <v>211</v>
      </c>
      <c r="EG29" s="147" t="s">
        <v>211</v>
      </c>
      <c r="EH29" s="147" t="s">
        <v>371</v>
      </c>
      <c r="EI29" s="147" t="s">
        <v>398</v>
      </c>
      <c r="EJ29" s="147" t="s">
        <v>373</v>
      </c>
      <c r="EK29" s="165">
        <v>2226.3546314440709</v>
      </c>
      <c r="EL29" s="147" t="s">
        <v>429</v>
      </c>
      <c r="EM29" s="146">
        <v>54</v>
      </c>
      <c r="EN29" s="146">
        <v>54</v>
      </c>
      <c r="EO29" s="156" t="s">
        <v>211</v>
      </c>
      <c r="EP29" s="156" t="s">
        <v>211</v>
      </c>
      <c r="EQ29" s="156" t="s">
        <v>211</v>
      </c>
      <c r="ER29" s="156" t="s">
        <v>211</v>
      </c>
      <c r="ES29" s="175">
        <v>8.2178244216286771</v>
      </c>
      <c r="ET29" s="147" t="s">
        <v>430</v>
      </c>
      <c r="EU29" s="146">
        <v>0.03</v>
      </c>
      <c r="EV29" s="146">
        <v>0.03</v>
      </c>
      <c r="EW29" s="176">
        <v>219.28811869636419</v>
      </c>
      <c r="EX29" s="177">
        <v>0</v>
      </c>
      <c r="EY29" s="147" t="s">
        <v>460</v>
      </c>
      <c r="EZ29" s="176">
        <v>219.28811869636419</v>
      </c>
      <c r="FA29" s="178">
        <v>17.211514018489797</v>
      </c>
      <c r="FB29" s="178">
        <v>17.211514018489797</v>
      </c>
      <c r="FC29" s="147" t="s">
        <v>491</v>
      </c>
      <c r="FD29" s="147" t="s">
        <v>492</v>
      </c>
      <c r="FE29" s="156" t="s">
        <v>211</v>
      </c>
      <c r="FF29" s="156" t="s">
        <v>211</v>
      </c>
      <c r="FG29" s="156" t="s">
        <v>211</v>
      </c>
      <c r="FH29" s="156" t="s">
        <v>211</v>
      </c>
      <c r="FI29" s="156" t="s">
        <v>211</v>
      </c>
      <c r="FJ29" s="156" t="s">
        <v>211</v>
      </c>
      <c r="FK29" s="156" t="s">
        <v>211</v>
      </c>
      <c r="FL29" s="156" t="s">
        <v>211</v>
      </c>
      <c r="FM29" s="156" t="s">
        <v>211</v>
      </c>
      <c r="FN29" s="156" t="s">
        <v>211</v>
      </c>
      <c r="FO29" s="156" t="s">
        <v>211</v>
      </c>
      <c r="FP29" s="156" t="s">
        <v>211</v>
      </c>
      <c r="FQ29" s="147" t="s">
        <v>515</v>
      </c>
    </row>
    <row r="30" spans="1:173" s="156" customFormat="1" ht="18">
      <c r="A30" s="131" t="s">
        <v>207</v>
      </c>
      <c r="B30" s="156" t="s">
        <v>208</v>
      </c>
      <c r="C30" s="156">
        <v>2009</v>
      </c>
      <c r="D30" s="147" t="s">
        <v>497</v>
      </c>
      <c r="E30" s="157">
        <f t="shared" si="4"/>
        <v>752.42591589999995</v>
      </c>
      <c r="F30" s="133" t="s">
        <v>211</v>
      </c>
      <c r="G30" s="133" t="s">
        <v>211</v>
      </c>
      <c r="H30" s="157">
        <f t="shared" si="5"/>
        <v>201.41092563268043</v>
      </c>
      <c r="I30" s="157">
        <f t="shared" si="13"/>
        <v>15.552421718131928</v>
      </c>
      <c r="J30" s="157">
        <f t="shared" si="14"/>
        <v>15.552421718131928</v>
      </c>
      <c r="K30" s="158" t="s">
        <v>148</v>
      </c>
      <c r="L30" s="159" t="s">
        <v>149</v>
      </c>
      <c r="M30" s="160" t="s">
        <v>496</v>
      </c>
      <c r="N30" s="146" t="s">
        <v>497</v>
      </c>
      <c r="O30" s="161" t="s">
        <v>150</v>
      </c>
      <c r="P30" s="161" t="s">
        <v>151</v>
      </c>
      <c r="Q30" s="146">
        <v>2</v>
      </c>
      <c r="R30" s="146">
        <v>6</v>
      </c>
      <c r="S30" s="162">
        <v>90</v>
      </c>
      <c r="T30" s="162">
        <v>92</v>
      </c>
      <c r="U30" s="162" t="s">
        <v>177</v>
      </c>
      <c r="V30" s="146" t="s">
        <v>211</v>
      </c>
      <c r="W30" s="146" t="s">
        <v>211</v>
      </c>
      <c r="X30" s="146" t="s">
        <v>209</v>
      </c>
      <c r="Y30" s="146">
        <v>4.7699999999999996</v>
      </c>
      <c r="Z30" s="146">
        <v>-20.93</v>
      </c>
      <c r="AA30" s="146" t="s">
        <v>211</v>
      </c>
      <c r="AB30" s="146" t="s">
        <v>211</v>
      </c>
      <c r="AC30" s="146">
        <v>-2693.5</v>
      </c>
      <c r="AD30" s="146" t="s">
        <v>211</v>
      </c>
      <c r="AE30" s="146" t="s">
        <v>211</v>
      </c>
      <c r="AF30" s="147" t="s">
        <v>210</v>
      </c>
      <c r="AG30" s="157">
        <v>752.42591589999995</v>
      </c>
      <c r="AH30" s="134" t="s">
        <v>211</v>
      </c>
      <c r="AI30" s="130" t="s">
        <v>211</v>
      </c>
      <c r="AJ30" s="130" t="s">
        <v>211</v>
      </c>
      <c r="AK30" s="130" t="s">
        <v>211</v>
      </c>
      <c r="AL30" s="132" t="s">
        <v>517</v>
      </c>
      <c r="AM30" s="146" t="s">
        <v>211</v>
      </c>
      <c r="AN30" s="146" t="s">
        <v>211</v>
      </c>
      <c r="AO30" s="146" t="s">
        <v>211</v>
      </c>
      <c r="AP30" s="146" t="s">
        <v>211</v>
      </c>
      <c r="AQ30" s="146" t="s">
        <v>211</v>
      </c>
      <c r="AR30" s="146" t="s">
        <v>211</v>
      </c>
      <c r="AS30" s="146" t="s">
        <v>211</v>
      </c>
      <c r="AT30" s="146" t="s">
        <v>211</v>
      </c>
      <c r="AU30" s="147" t="s">
        <v>212</v>
      </c>
      <c r="AV30" s="161" t="s">
        <v>213</v>
      </c>
      <c r="AW30" s="156">
        <v>50</v>
      </c>
      <c r="AX30" s="156">
        <v>3.33</v>
      </c>
      <c r="AY30" s="147" t="s">
        <v>215</v>
      </c>
      <c r="AZ30" s="146" t="s">
        <v>153</v>
      </c>
      <c r="BA30" s="147" t="s">
        <v>216</v>
      </c>
      <c r="BB30" s="161" t="s">
        <v>246</v>
      </c>
      <c r="BC30" s="156">
        <v>4</v>
      </c>
      <c r="BD30" s="165">
        <v>0.31573987183545094</v>
      </c>
      <c r="BE30" s="181">
        <v>21.66</v>
      </c>
      <c r="BF30" s="147" t="s">
        <v>222</v>
      </c>
      <c r="BG30" s="179">
        <v>0.32</v>
      </c>
      <c r="BH30" s="146" t="s">
        <v>211</v>
      </c>
      <c r="BI30" s="146" t="s">
        <v>211</v>
      </c>
      <c r="BJ30" s="163" t="s">
        <v>211</v>
      </c>
      <c r="BK30" s="167" t="s">
        <v>278</v>
      </c>
      <c r="BL30" s="146" t="s">
        <v>211</v>
      </c>
      <c r="BM30" s="146" t="s">
        <v>211</v>
      </c>
      <c r="BN30" s="147" t="s">
        <v>215</v>
      </c>
      <c r="BO30" s="147" t="s">
        <v>279</v>
      </c>
      <c r="BP30" s="156" t="s">
        <v>211</v>
      </c>
      <c r="BQ30" s="156" t="s">
        <v>211</v>
      </c>
      <c r="BR30" s="156" t="s">
        <v>211</v>
      </c>
      <c r="BS30" s="156" t="s">
        <v>211</v>
      </c>
      <c r="BT30" s="156" t="s">
        <v>280</v>
      </c>
      <c r="BU30" s="156">
        <v>50</v>
      </c>
      <c r="BV30" s="156" t="s">
        <v>211</v>
      </c>
      <c r="BW30" s="156" t="s">
        <v>211</v>
      </c>
      <c r="BX30" s="193">
        <f t="shared" si="1"/>
        <v>24.731004921798363</v>
      </c>
      <c r="BY30" s="147" t="s">
        <v>281</v>
      </c>
      <c r="BZ30" s="168">
        <f t="shared" si="8"/>
        <v>0.32843113601715856</v>
      </c>
      <c r="CA30" s="168">
        <f t="shared" si="9"/>
        <v>0.33843563871898397</v>
      </c>
      <c r="CB30" s="186" t="s">
        <v>211</v>
      </c>
      <c r="CC30" s="141">
        <v>3.034286835095604</v>
      </c>
      <c r="CD30" s="169" t="s">
        <v>302</v>
      </c>
      <c r="CE30" s="170">
        <f t="shared" si="10"/>
        <v>9.1028605052868111E-2</v>
      </c>
      <c r="CF30" s="140">
        <f t="shared" si="2"/>
        <v>9.1028605052868111E-2</v>
      </c>
      <c r="CG30" s="147" t="s">
        <v>283</v>
      </c>
      <c r="CH30" s="147" t="s">
        <v>284</v>
      </c>
      <c r="CI30" s="147" t="s">
        <v>285</v>
      </c>
      <c r="CJ30" s="147"/>
      <c r="CK30" s="147" t="s">
        <v>211</v>
      </c>
      <c r="CL30" s="147" t="s">
        <v>284</v>
      </c>
      <c r="CM30" s="147" t="s">
        <v>211</v>
      </c>
      <c r="CN30" s="147" t="s">
        <v>211</v>
      </c>
      <c r="CO30" s="147" t="s">
        <v>211</v>
      </c>
      <c r="CP30" s="147" t="s">
        <v>211</v>
      </c>
      <c r="CQ30" s="147" t="s">
        <v>211</v>
      </c>
      <c r="CR30" s="147" t="s">
        <v>211</v>
      </c>
      <c r="CS30" s="147" t="s">
        <v>211</v>
      </c>
      <c r="CT30" s="147" t="s">
        <v>211</v>
      </c>
      <c r="CU30" s="178">
        <v>36.503649489088581</v>
      </c>
      <c r="CV30" s="172" t="s">
        <v>303</v>
      </c>
      <c r="CW30" s="161">
        <v>0.06</v>
      </c>
      <c r="CX30" s="147" t="s">
        <v>304</v>
      </c>
      <c r="CY30" s="146" t="s">
        <v>305</v>
      </c>
      <c r="CZ30" s="146" t="s">
        <v>211</v>
      </c>
      <c r="DA30" s="146" t="s">
        <v>211</v>
      </c>
      <c r="DB30" s="173" t="s">
        <v>306</v>
      </c>
      <c r="DC30" s="146" t="s">
        <v>305</v>
      </c>
      <c r="DD30" s="146" t="s">
        <v>211</v>
      </c>
      <c r="DE30" s="146" t="s">
        <v>211</v>
      </c>
      <c r="DF30" s="173" t="s">
        <v>306</v>
      </c>
      <c r="DG30" s="146" t="s">
        <v>305</v>
      </c>
      <c r="DH30" s="146" t="s">
        <v>211</v>
      </c>
      <c r="DI30" s="146" t="s">
        <v>211</v>
      </c>
      <c r="DJ30" s="173" t="s">
        <v>306</v>
      </c>
      <c r="DK30" s="146">
        <v>416</v>
      </c>
      <c r="DL30" s="146" t="s">
        <v>211</v>
      </c>
      <c r="DM30" s="146" t="s">
        <v>211</v>
      </c>
      <c r="DN30" s="147" t="s">
        <v>307</v>
      </c>
      <c r="DO30" s="146">
        <v>39.5</v>
      </c>
      <c r="DP30" s="146" t="s">
        <v>211</v>
      </c>
      <c r="DQ30" s="146" t="s">
        <v>211</v>
      </c>
      <c r="DR30" s="147" t="s">
        <v>308</v>
      </c>
      <c r="DS30" s="147" t="s">
        <v>309</v>
      </c>
      <c r="DT30" s="147" t="s">
        <v>310</v>
      </c>
      <c r="DU30" s="148">
        <f t="shared" si="3"/>
        <v>1.0193831109028229</v>
      </c>
      <c r="DV30" s="146" t="s">
        <v>211</v>
      </c>
      <c r="DW30" s="146" t="s">
        <v>211</v>
      </c>
      <c r="DX30" s="147" t="s">
        <v>507</v>
      </c>
      <c r="DY30" s="149" t="s">
        <v>311</v>
      </c>
      <c r="DZ30" s="147" t="s">
        <v>312</v>
      </c>
      <c r="EA30" s="147" t="s">
        <v>341</v>
      </c>
      <c r="EB30" s="147" t="s">
        <v>314</v>
      </c>
      <c r="EC30" s="174" t="s">
        <v>315</v>
      </c>
      <c r="ED30" s="174" t="s">
        <v>315</v>
      </c>
      <c r="EE30" s="147" t="s">
        <v>543</v>
      </c>
      <c r="EF30" s="147" t="s">
        <v>211</v>
      </c>
      <c r="EG30" s="147" t="s">
        <v>211</v>
      </c>
      <c r="EH30" s="147" t="s">
        <v>371</v>
      </c>
      <c r="EI30" s="147" t="s">
        <v>399</v>
      </c>
      <c r="EJ30" s="147" t="s">
        <v>373</v>
      </c>
      <c r="EK30" s="165">
        <v>2246.5098953518241</v>
      </c>
      <c r="EL30" s="147" t="s">
        <v>429</v>
      </c>
      <c r="EM30" s="146">
        <v>54</v>
      </c>
      <c r="EN30" s="146">
        <v>54</v>
      </c>
      <c r="EO30" s="156" t="s">
        <v>211</v>
      </c>
      <c r="EP30" s="156" t="s">
        <v>211</v>
      </c>
      <c r="EQ30" s="156" t="s">
        <v>211</v>
      </c>
      <c r="ER30" s="156" t="s">
        <v>211</v>
      </c>
      <c r="ES30" s="175">
        <v>8.2509168438777394</v>
      </c>
      <c r="ET30" s="147" t="s">
        <v>430</v>
      </c>
      <c r="EU30" s="146">
        <v>0.03</v>
      </c>
      <c r="EV30" s="146">
        <v>0.03</v>
      </c>
      <c r="EW30" s="176">
        <v>201.41092563268043</v>
      </c>
      <c r="EX30" s="177">
        <v>0</v>
      </c>
      <c r="EY30" s="147" t="s">
        <v>461</v>
      </c>
      <c r="EZ30" s="176">
        <v>201.41092563268043</v>
      </c>
      <c r="FA30" s="178">
        <v>15.552421718131928</v>
      </c>
      <c r="FB30" s="178">
        <v>15.552421718131928</v>
      </c>
      <c r="FC30" s="147" t="s">
        <v>491</v>
      </c>
      <c r="FD30" s="147" t="s">
        <v>492</v>
      </c>
      <c r="FE30" s="156" t="s">
        <v>211</v>
      </c>
      <c r="FF30" s="156" t="s">
        <v>211</v>
      </c>
      <c r="FG30" s="156" t="s">
        <v>211</v>
      </c>
      <c r="FH30" s="156" t="s">
        <v>211</v>
      </c>
      <c r="FI30" s="156" t="s">
        <v>211</v>
      </c>
      <c r="FJ30" s="156" t="s">
        <v>211</v>
      </c>
      <c r="FK30" s="156" t="s">
        <v>211</v>
      </c>
      <c r="FL30" s="156" t="s">
        <v>211</v>
      </c>
      <c r="FM30" s="156" t="s">
        <v>211</v>
      </c>
      <c r="FN30" s="156" t="s">
        <v>211</v>
      </c>
      <c r="FO30" s="156" t="s">
        <v>211</v>
      </c>
      <c r="FP30" s="156" t="s">
        <v>211</v>
      </c>
      <c r="FQ30" s="147" t="s">
        <v>515</v>
      </c>
    </row>
    <row r="31" spans="1:173" s="156" customFormat="1" ht="18">
      <c r="A31" s="131" t="s">
        <v>207</v>
      </c>
      <c r="B31" s="156" t="s">
        <v>208</v>
      </c>
      <c r="C31" s="156">
        <v>2009</v>
      </c>
      <c r="D31" s="147" t="s">
        <v>497</v>
      </c>
      <c r="E31" s="157">
        <f t="shared" si="4"/>
        <v>891.89394579999998</v>
      </c>
      <c r="F31" s="133" t="s">
        <v>211</v>
      </c>
      <c r="G31" s="133" t="s">
        <v>211</v>
      </c>
      <c r="H31" s="157">
        <f t="shared" si="5"/>
        <v>195.30295575426211</v>
      </c>
      <c r="I31" s="157">
        <f t="shared" si="13"/>
        <v>15.017205398783963</v>
      </c>
      <c r="J31" s="157">
        <f t="shared" si="14"/>
        <v>15.017205398783963</v>
      </c>
      <c r="K31" s="158" t="s">
        <v>148</v>
      </c>
      <c r="L31" s="159" t="s">
        <v>149</v>
      </c>
      <c r="M31" s="160" t="s">
        <v>496</v>
      </c>
      <c r="N31" s="146" t="s">
        <v>497</v>
      </c>
      <c r="O31" s="161" t="s">
        <v>150</v>
      </c>
      <c r="P31" s="161" t="s">
        <v>151</v>
      </c>
      <c r="Q31" s="146">
        <v>3</v>
      </c>
      <c r="R31" s="146">
        <v>1</v>
      </c>
      <c r="S31" s="162">
        <v>99</v>
      </c>
      <c r="T31" s="162">
        <v>101</v>
      </c>
      <c r="U31" s="162" t="s">
        <v>178</v>
      </c>
      <c r="V31" s="146" t="s">
        <v>211</v>
      </c>
      <c r="W31" s="146" t="s">
        <v>211</v>
      </c>
      <c r="X31" s="146" t="s">
        <v>209</v>
      </c>
      <c r="Y31" s="146">
        <v>4.7699999999999996</v>
      </c>
      <c r="Z31" s="146">
        <v>-20.93</v>
      </c>
      <c r="AA31" s="146" t="s">
        <v>211</v>
      </c>
      <c r="AB31" s="146" t="s">
        <v>211</v>
      </c>
      <c r="AC31" s="146">
        <v>-2693.5</v>
      </c>
      <c r="AD31" s="146" t="s">
        <v>211</v>
      </c>
      <c r="AE31" s="146" t="s">
        <v>211</v>
      </c>
      <c r="AF31" s="147" t="s">
        <v>210</v>
      </c>
      <c r="AG31" s="157">
        <v>891.89394579999998</v>
      </c>
      <c r="AH31" s="134" t="s">
        <v>211</v>
      </c>
      <c r="AI31" s="130" t="s">
        <v>211</v>
      </c>
      <c r="AJ31" s="130" t="s">
        <v>211</v>
      </c>
      <c r="AK31" s="130" t="s">
        <v>211</v>
      </c>
      <c r="AL31" s="132" t="s">
        <v>517</v>
      </c>
      <c r="AM31" s="146" t="s">
        <v>211</v>
      </c>
      <c r="AN31" s="146" t="s">
        <v>211</v>
      </c>
      <c r="AO31" s="146" t="s">
        <v>211</v>
      </c>
      <c r="AP31" s="146" t="s">
        <v>211</v>
      </c>
      <c r="AQ31" s="146" t="s">
        <v>211</v>
      </c>
      <c r="AR31" s="146" t="s">
        <v>211</v>
      </c>
      <c r="AS31" s="146" t="s">
        <v>211</v>
      </c>
      <c r="AT31" s="146" t="s">
        <v>211</v>
      </c>
      <c r="AU31" s="147" t="s">
        <v>212</v>
      </c>
      <c r="AV31" s="161" t="s">
        <v>213</v>
      </c>
      <c r="AW31" s="156">
        <v>50</v>
      </c>
      <c r="AX31" s="156">
        <v>3.75</v>
      </c>
      <c r="AY31" s="147" t="s">
        <v>215</v>
      </c>
      <c r="AZ31" s="146" t="s">
        <v>153</v>
      </c>
      <c r="BA31" s="147" t="s">
        <v>216</v>
      </c>
      <c r="BB31" s="161" t="s">
        <v>247</v>
      </c>
      <c r="BC31" s="156">
        <v>4</v>
      </c>
      <c r="BD31" s="165">
        <v>0.21039645117412659</v>
      </c>
      <c r="BE31" s="181">
        <v>21.799999999999997</v>
      </c>
      <c r="BF31" s="147" t="s">
        <v>222</v>
      </c>
      <c r="BG31" s="179">
        <v>0.28999999999999998</v>
      </c>
      <c r="BH31" s="146" t="s">
        <v>211</v>
      </c>
      <c r="BI31" s="146" t="s">
        <v>211</v>
      </c>
      <c r="BJ31" s="163" t="s">
        <v>211</v>
      </c>
      <c r="BK31" s="167" t="s">
        <v>278</v>
      </c>
      <c r="BL31" s="146" t="s">
        <v>211</v>
      </c>
      <c r="BM31" s="146" t="s">
        <v>211</v>
      </c>
      <c r="BN31" s="147" t="s">
        <v>215</v>
      </c>
      <c r="BO31" s="147" t="s">
        <v>279</v>
      </c>
      <c r="BP31" s="156" t="s">
        <v>211</v>
      </c>
      <c r="BQ31" s="156" t="s">
        <v>211</v>
      </c>
      <c r="BR31" s="156" t="s">
        <v>211</v>
      </c>
      <c r="BS31" s="156" t="s">
        <v>211</v>
      </c>
      <c r="BT31" s="156" t="s">
        <v>280</v>
      </c>
      <c r="BU31" s="156">
        <v>50</v>
      </c>
      <c r="BV31" s="156" t="s">
        <v>211</v>
      </c>
      <c r="BW31" s="156" t="s">
        <v>211</v>
      </c>
      <c r="BX31" s="193">
        <f t="shared" si="1"/>
        <v>25.02547632529517</v>
      </c>
      <c r="BY31" s="147" t="s">
        <v>281</v>
      </c>
      <c r="BZ31" s="168">
        <f t="shared" si="8"/>
        <v>0.32843113601716212</v>
      </c>
      <c r="CA31" s="168">
        <f t="shared" si="9"/>
        <v>0.33843563871898397</v>
      </c>
      <c r="CB31" s="186" t="s">
        <v>211</v>
      </c>
      <c r="CC31" s="141">
        <v>3.1157778838766785</v>
      </c>
      <c r="CD31" s="169" t="s">
        <v>302</v>
      </c>
      <c r="CE31" s="170">
        <f t="shared" si="10"/>
        <v>9.3473336516300354E-2</v>
      </c>
      <c r="CF31" s="140">
        <f t="shared" si="2"/>
        <v>9.3473336516300354E-2</v>
      </c>
      <c r="CG31" s="147" t="s">
        <v>283</v>
      </c>
      <c r="CH31" s="147" t="s">
        <v>284</v>
      </c>
      <c r="CI31" s="147" t="s">
        <v>285</v>
      </c>
      <c r="CJ31" s="147"/>
      <c r="CK31" s="147" t="s">
        <v>211</v>
      </c>
      <c r="CL31" s="147" t="s">
        <v>284</v>
      </c>
      <c r="CM31" s="147" t="s">
        <v>211</v>
      </c>
      <c r="CN31" s="147" t="s">
        <v>211</v>
      </c>
      <c r="CO31" s="147" t="s">
        <v>211</v>
      </c>
      <c r="CP31" s="147" t="s">
        <v>211</v>
      </c>
      <c r="CQ31" s="147" t="s">
        <v>211</v>
      </c>
      <c r="CR31" s="147" t="s">
        <v>211</v>
      </c>
      <c r="CS31" s="147" t="s">
        <v>211</v>
      </c>
      <c r="CT31" s="147" t="s">
        <v>211</v>
      </c>
      <c r="CU31" s="178">
        <v>36.472700942233637</v>
      </c>
      <c r="CV31" s="172" t="s">
        <v>303</v>
      </c>
      <c r="CW31" s="161">
        <v>0.06</v>
      </c>
      <c r="CX31" s="147" t="s">
        <v>304</v>
      </c>
      <c r="CY31" s="146" t="s">
        <v>305</v>
      </c>
      <c r="CZ31" s="146" t="s">
        <v>211</v>
      </c>
      <c r="DA31" s="146" t="s">
        <v>211</v>
      </c>
      <c r="DB31" s="173" t="s">
        <v>306</v>
      </c>
      <c r="DC31" s="146" t="s">
        <v>305</v>
      </c>
      <c r="DD31" s="146" t="s">
        <v>211</v>
      </c>
      <c r="DE31" s="146" t="s">
        <v>211</v>
      </c>
      <c r="DF31" s="173" t="s">
        <v>306</v>
      </c>
      <c r="DG31" s="146" t="s">
        <v>305</v>
      </c>
      <c r="DH31" s="146" t="s">
        <v>211</v>
      </c>
      <c r="DI31" s="146" t="s">
        <v>211</v>
      </c>
      <c r="DJ31" s="173" t="s">
        <v>306</v>
      </c>
      <c r="DK31" s="146">
        <v>416</v>
      </c>
      <c r="DL31" s="146" t="s">
        <v>211</v>
      </c>
      <c r="DM31" s="146" t="s">
        <v>211</v>
      </c>
      <c r="DN31" s="147" t="s">
        <v>307</v>
      </c>
      <c r="DO31" s="146">
        <v>39.5</v>
      </c>
      <c r="DP31" s="146" t="s">
        <v>211</v>
      </c>
      <c r="DQ31" s="146" t="s">
        <v>211</v>
      </c>
      <c r="DR31" s="147" t="s">
        <v>308</v>
      </c>
      <c r="DS31" s="147" t="s">
        <v>309</v>
      </c>
      <c r="DT31" s="147" t="s">
        <v>310</v>
      </c>
      <c r="DU31" s="148">
        <f t="shared" si="3"/>
        <v>1.0193686214374138</v>
      </c>
      <c r="DV31" s="146" t="s">
        <v>211</v>
      </c>
      <c r="DW31" s="146" t="s">
        <v>211</v>
      </c>
      <c r="DX31" s="147" t="s">
        <v>507</v>
      </c>
      <c r="DY31" s="149" t="s">
        <v>311</v>
      </c>
      <c r="DZ31" s="147" t="s">
        <v>312</v>
      </c>
      <c r="EA31" s="147" t="s">
        <v>342</v>
      </c>
      <c r="EB31" s="147" t="s">
        <v>314</v>
      </c>
      <c r="EC31" s="174" t="s">
        <v>315</v>
      </c>
      <c r="ED31" s="174" t="s">
        <v>315</v>
      </c>
      <c r="EE31" s="147" t="s">
        <v>543</v>
      </c>
      <c r="EF31" s="147" t="s">
        <v>211</v>
      </c>
      <c r="EG31" s="147" t="s">
        <v>211</v>
      </c>
      <c r="EH31" s="147" t="s">
        <v>371</v>
      </c>
      <c r="EI31" s="147" t="s">
        <v>400</v>
      </c>
      <c r="EJ31" s="147" t="s">
        <v>373</v>
      </c>
      <c r="EK31" s="165">
        <v>2250.2145129353326</v>
      </c>
      <c r="EL31" s="147" t="s">
        <v>429</v>
      </c>
      <c r="EM31" s="146">
        <v>54</v>
      </c>
      <c r="EN31" s="146">
        <v>54</v>
      </c>
      <c r="EO31" s="156" t="s">
        <v>211</v>
      </c>
      <c r="EP31" s="156" t="s">
        <v>211</v>
      </c>
      <c r="EQ31" s="156" t="s">
        <v>211</v>
      </c>
      <c r="ER31" s="156" t="s">
        <v>211</v>
      </c>
      <c r="ES31" s="175">
        <v>8.2609432754520657</v>
      </c>
      <c r="ET31" s="147" t="s">
        <v>430</v>
      </c>
      <c r="EU31" s="146">
        <v>0.03</v>
      </c>
      <c r="EV31" s="146">
        <v>0.03</v>
      </c>
      <c r="EW31" s="176">
        <v>195.30295575426211</v>
      </c>
      <c r="EX31" s="177">
        <v>0</v>
      </c>
      <c r="EY31" s="147" t="s">
        <v>462</v>
      </c>
      <c r="EZ31" s="176">
        <v>195.30295575426211</v>
      </c>
      <c r="FA31" s="178">
        <v>15.017205398783963</v>
      </c>
      <c r="FB31" s="178">
        <v>15.017205398783963</v>
      </c>
      <c r="FC31" s="147" t="s">
        <v>491</v>
      </c>
      <c r="FD31" s="147" t="s">
        <v>492</v>
      </c>
      <c r="FE31" s="156" t="s">
        <v>211</v>
      </c>
      <c r="FF31" s="156" t="s">
        <v>211</v>
      </c>
      <c r="FG31" s="156" t="s">
        <v>211</v>
      </c>
      <c r="FH31" s="156" t="s">
        <v>211</v>
      </c>
      <c r="FI31" s="156" t="s">
        <v>211</v>
      </c>
      <c r="FJ31" s="156" t="s">
        <v>211</v>
      </c>
      <c r="FK31" s="156" t="s">
        <v>211</v>
      </c>
      <c r="FL31" s="156" t="s">
        <v>211</v>
      </c>
      <c r="FM31" s="156" t="s">
        <v>211</v>
      </c>
      <c r="FN31" s="156" t="s">
        <v>211</v>
      </c>
      <c r="FO31" s="156" t="s">
        <v>211</v>
      </c>
      <c r="FP31" s="156" t="s">
        <v>211</v>
      </c>
      <c r="FQ31" s="147"/>
    </row>
    <row r="32" spans="1:173" s="156" customFormat="1" ht="18">
      <c r="A32" s="131" t="s">
        <v>207</v>
      </c>
      <c r="B32" s="156" t="s">
        <v>208</v>
      </c>
      <c r="C32" s="156">
        <v>2009</v>
      </c>
      <c r="D32" s="147" t="s">
        <v>497</v>
      </c>
      <c r="E32" s="157">
        <f t="shared" si="4"/>
        <v>949.98559350000005</v>
      </c>
      <c r="F32" s="133" t="s">
        <v>211</v>
      </c>
      <c r="G32" s="133" t="s">
        <v>211</v>
      </c>
      <c r="H32" s="157">
        <f t="shared" si="5"/>
        <v>281.85003398338063</v>
      </c>
      <c r="I32" s="157">
        <f t="shared" si="13"/>
        <v>23.21639493619362</v>
      </c>
      <c r="J32" s="157">
        <f t="shared" si="14"/>
        <v>23.21639493619362</v>
      </c>
      <c r="K32" s="158" t="s">
        <v>148</v>
      </c>
      <c r="L32" s="159" t="s">
        <v>149</v>
      </c>
      <c r="M32" s="160" t="s">
        <v>496</v>
      </c>
      <c r="N32" s="146" t="s">
        <v>497</v>
      </c>
      <c r="O32" s="161" t="s">
        <v>150</v>
      </c>
      <c r="P32" s="161" t="s">
        <v>151</v>
      </c>
      <c r="Q32" s="146">
        <v>3</v>
      </c>
      <c r="R32" s="146">
        <v>2</v>
      </c>
      <c r="S32" s="162">
        <v>39</v>
      </c>
      <c r="T32" s="162">
        <v>41</v>
      </c>
      <c r="U32" s="162" t="s">
        <v>179</v>
      </c>
      <c r="V32" s="146" t="s">
        <v>211</v>
      </c>
      <c r="W32" s="146" t="s">
        <v>211</v>
      </c>
      <c r="X32" s="146" t="s">
        <v>209</v>
      </c>
      <c r="Y32" s="146">
        <v>4.7699999999999996</v>
      </c>
      <c r="Z32" s="146">
        <v>-20.93</v>
      </c>
      <c r="AA32" s="146" t="s">
        <v>211</v>
      </c>
      <c r="AB32" s="146" t="s">
        <v>211</v>
      </c>
      <c r="AC32" s="146">
        <v>-2693.5</v>
      </c>
      <c r="AD32" s="146" t="s">
        <v>211</v>
      </c>
      <c r="AE32" s="146" t="s">
        <v>211</v>
      </c>
      <c r="AF32" s="147" t="s">
        <v>210</v>
      </c>
      <c r="AG32" s="157">
        <v>949.98559350000005</v>
      </c>
      <c r="AH32" s="134" t="s">
        <v>211</v>
      </c>
      <c r="AI32" s="130" t="s">
        <v>211</v>
      </c>
      <c r="AJ32" s="130" t="s">
        <v>211</v>
      </c>
      <c r="AK32" s="130" t="s">
        <v>211</v>
      </c>
      <c r="AL32" s="132" t="s">
        <v>517</v>
      </c>
      <c r="AM32" s="146" t="s">
        <v>211</v>
      </c>
      <c r="AN32" s="146" t="s">
        <v>211</v>
      </c>
      <c r="AO32" s="146" t="s">
        <v>211</v>
      </c>
      <c r="AP32" s="146" t="s">
        <v>211</v>
      </c>
      <c r="AQ32" s="146" t="s">
        <v>211</v>
      </c>
      <c r="AR32" s="146" t="s">
        <v>211</v>
      </c>
      <c r="AS32" s="146" t="s">
        <v>211</v>
      </c>
      <c r="AT32" s="146" t="s">
        <v>211</v>
      </c>
      <c r="AU32" s="147" t="s">
        <v>212</v>
      </c>
      <c r="AV32" s="161" t="s">
        <v>213</v>
      </c>
      <c r="AW32" s="156">
        <v>34</v>
      </c>
      <c r="AX32" s="156">
        <v>1.77</v>
      </c>
      <c r="AY32" s="147" t="s">
        <v>215</v>
      </c>
      <c r="AZ32" s="146" t="s">
        <v>153</v>
      </c>
      <c r="BA32" s="147" t="s">
        <v>216</v>
      </c>
      <c r="BB32" s="161" t="s">
        <v>248</v>
      </c>
      <c r="BC32" s="156">
        <v>2</v>
      </c>
      <c r="BD32" s="165">
        <v>7.000000000000027E-2</v>
      </c>
      <c r="BE32" s="181">
        <v>20.799999999999997</v>
      </c>
      <c r="BF32" s="147" t="s">
        <v>222</v>
      </c>
      <c r="BG32" s="179">
        <v>0.57999999999999996</v>
      </c>
      <c r="BH32" s="146" t="s">
        <v>211</v>
      </c>
      <c r="BI32" s="146" t="s">
        <v>211</v>
      </c>
      <c r="BJ32" s="163" t="s">
        <v>211</v>
      </c>
      <c r="BK32" s="167" t="s">
        <v>278</v>
      </c>
      <c r="BL32" s="146" t="s">
        <v>211</v>
      </c>
      <c r="BM32" s="146" t="s">
        <v>211</v>
      </c>
      <c r="BN32" s="147" t="s">
        <v>215</v>
      </c>
      <c r="BO32" s="147" t="s">
        <v>279</v>
      </c>
      <c r="BP32" s="156" t="s">
        <v>211</v>
      </c>
      <c r="BQ32" s="156" t="s">
        <v>211</v>
      </c>
      <c r="BR32" s="156" t="s">
        <v>211</v>
      </c>
      <c r="BS32" s="156" t="s">
        <v>211</v>
      </c>
      <c r="BT32" s="156" t="s">
        <v>280</v>
      </c>
      <c r="BU32" s="156">
        <v>50</v>
      </c>
      <c r="BV32" s="156" t="s">
        <v>211</v>
      </c>
      <c r="BW32" s="156" t="s">
        <v>211</v>
      </c>
      <c r="BX32" s="193">
        <f t="shared" si="1"/>
        <v>26.512999834795753</v>
      </c>
      <c r="BY32" s="147" t="s">
        <v>281</v>
      </c>
      <c r="BZ32" s="168">
        <f t="shared" si="8"/>
        <v>0.32843113601716212</v>
      </c>
      <c r="CA32" s="168">
        <f t="shared" si="9"/>
        <v>0.33843563871898397</v>
      </c>
      <c r="CB32" s="186" t="s">
        <v>211</v>
      </c>
      <c r="CC32" s="141">
        <v>3.5621203050282801</v>
      </c>
      <c r="CD32" s="169" t="s">
        <v>302</v>
      </c>
      <c r="CE32" s="170">
        <f t="shared" si="10"/>
        <v>0.1068636091508484</v>
      </c>
      <c r="CF32" s="140">
        <f t="shared" si="2"/>
        <v>0.1068636091508484</v>
      </c>
      <c r="CG32" s="147" t="s">
        <v>283</v>
      </c>
      <c r="CH32" s="147" t="s">
        <v>284</v>
      </c>
      <c r="CI32" s="147" t="s">
        <v>285</v>
      </c>
      <c r="CJ32" s="147"/>
      <c r="CK32" s="147" t="s">
        <v>211</v>
      </c>
      <c r="CL32" s="147" t="s">
        <v>284</v>
      </c>
      <c r="CM32" s="147" t="s">
        <v>211</v>
      </c>
      <c r="CN32" s="147" t="s">
        <v>211</v>
      </c>
      <c r="CO32" s="147" t="s">
        <v>211</v>
      </c>
      <c r="CP32" s="147" t="s">
        <v>211</v>
      </c>
      <c r="CQ32" s="147" t="s">
        <v>211</v>
      </c>
      <c r="CR32" s="147" t="s">
        <v>211</v>
      </c>
      <c r="CS32" s="147" t="s">
        <v>211</v>
      </c>
      <c r="CT32" s="147" t="s">
        <v>211</v>
      </c>
      <c r="CU32" s="178">
        <v>35.760855573042363</v>
      </c>
      <c r="CV32" s="172" t="s">
        <v>303</v>
      </c>
      <c r="CW32" s="161">
        <v>0.06</v>
      </c>
      <c r="CX32" s="147" t="s">
        <v>304</v>
      </c>
      <c r="CY32" s="146" t="s">
        <v>305</v>
      </c>
      <c r="CZ32" s="146" t="s">
        <v>211</v>
      </c>
      <c r="DA32" s="146" t="s">
        <v>211</v>
      </c>
      <c r="DB32" s="173" t="s">
        <v>306</v>
      </c>
      <c r="DC32" s="146" t="s">
        <v>305</v>
      </c>
      <c r="DD32" s="146" t="s">
        <v>211</v>
      </c>
      <c r="DE32" s="146" t="s">
        <v>211</v>
      </c>
      <c r="DF32" s="173" t="s">
        <v>306</v>
      </c>
      <c r="DG32" s="146" t="s">
        <v>305</v>
      </c>
      <c r="DH32" s="146" t="s">
        <v>211</v>
      </c>
      <c r="DI32" s="146" t="s">
        <v>211</v>
      </c>
      <c r="DJ32" s="173" t="s">
        <v>306</v>
      </c>
      <c r="DK32" s="146">
        <v>416</v>
      </c>
      <c r="DL32" s="146" t="s">
        <v>211</v>
      </c>
      <c r="DM32" s="146" t="s">
        <v>211</v>
      </c>
      <c r="DN32" s="147" t="s">
        <v>307</v>
      </c>
      <c r="DO32" s="146">
        <v>39.5</v>
      </c>
      <c r="DP32" s="146" t="s">
        <v>211</v>
      </c>
      <c r="DQ32" s="146" t="s">
        <v>211</v>
      </c>
      <c r="DR32" s="147" t="s">
        <v>308</v>
      </c>
      <c r="DS32" s="147" t="s">
        <v>309</v>
      </c>
      <c r="DT32" s="147" t="s">
        <v>310</v>
      </c>
      <c r="DU32" s="148">
        <f t="shared" si="3"/>
        <v>1.0192954278431288</v>
      </c>
      <c r="DV32" s="146" t="s">
        <v>211</v>
      </c>
      <c r="DW32" s="146" t="s">
        <v>211</v>
      </c>
      <c r="DX32" s="147" t="s">
        <v>507</v>
      </c>
      <c r="DY32" s="149" t="s">
        <v>311</v>
      </c>
      <c r="DZ32" s="147" t="s">
        <v>312</v>
      </c>
      <c r="EA32" s="147" t="s">
        <v>343</v>
      </c>
      <c r="EB32" s="147" t="s">
        <v>314</v>
      </c>
      <c r="EC32" s="174" t="s">
        <v>315</v>
      </c>
      <c r="ED32" s="174" t="s">
        <v>315</v>
      </c>
      <c r="EE32" s="147" t="s">
        <v>543</v>
      </c>
      <c r="EF32" s="147" t="s">
        <v>211</v>
      </c>
      <c r="EG32" s="147" t="s">
        <v>211</v>
      </c>
      <c r="EH32" s="147" t="s">
        <v>371</v>
      </c>
      <c r="EI32" s="147" t="s">
        <v>401</v>
      </c>
      <c r="EJ32" s="147" t="s">
        <v>373</v>
      </c>
      <c r="EK32" s="165">
        <v>2217.2739018815532</v>
      </c>
      <c r="EL32" s="147" t="s">
        <v>429</v>
      </c>
      <c r="EM32" s="146">
        <v>54</v>
      </c>
      <c r="EN32" s="146">
        <v>54</v>
      </c>
      <c r="EO32" s="156" t="s">
        <v>211</v>
      </c>
      <c r="EP32" s="156" t="s">
        <v>211</v>
      </c>
      <c r="EQ32" s="156" t="s">
        <v>211</v>
      </c>
      <c r="ER32" s="156" t="s">
        <v>211</v>
      </c>
      <c r="ES32" s="175">
        <v>8.134751887606793</v>
      </c>
      <c r="ET32" s="147" t="s">
        <v>430</v>
      </c>
      <c r="EU32" s="146">
        <v>0.03</v>
      </c>
      <c r="EV32" s="146">
        <v>0.03</v>
      </c>
      <c r="EW32" s="176">
        <v>281.85003398338063</v>
      </c>
      <c r="EX32" s="177">
        <v>0</v>
      </c>
      <c r="EY32" s="147" t="s">
        <v>463</v>
      </c>
      <c r="EZ32" s="176">
        <v>281.85003398338063</v>
      </c>
      <c r="FA32" s="178">
        <v>23.21639493619362</v>
      </c>
      <c r="FB32" s="178">
        <v>23.21639493619362</v>
      </c>
      <c r="FC32" s="147" t="s">
        <v>491</v>
      </c>
      <c r="FD32" s="147" t="s">
        <v>492</v>
      </c>
      <c r="FE32" s="156" t="s">
        <v>211</v>
      </c>
      <c r="FF32" s="156" t="s">
        <v>211</v>
      </c>
      <c r="FG32" s="156" t="s">
        <v>211</v>
      </c>
      <c r="FH32" s="156" t="s">
        <v>211</v>
      </c>
      <c r="FI32" s="156" t="s">
        <v>211</v>
      </c>
      <c r="FJ32" s="156" t="s">
        <v>211</v>
      </c>
      <c r="FK32" s="156" t="s">
        <v>211</v>
      </c>
      <c r="FL32" s="156" t="s">
        <v>211</v>
      </c>
      <c r="FM32" s="156" t="s">
        <v>211</v>
      </c>
      <c r="FN32" s="156" t="s">
        <v>211</v>
      </c>
      <c r="FO32" s="156" t="s">
        <v>211</v>
      </c>
      <c r="FP32" s="156" t="s">
        <v>211</v>
      </c>
      <c r="FQ32" s="147"/>
    </row>
    <row r="33" spans="1:173" s="156" customFormat="1" ht="18">
      <c r="A33" s="131" t="s">
        <v>207</v>
      </c>
      <c r="B33" s="156" t="s">
        <v>208</v>
      </c>
      <c r="C33" s="156">
        <v>2009</v>
      </c>
      <c r="D33" s="147" t="s">
        <v>497</v>
      </c>
      <c r="E33" s="157">
        <f t="shared" si="4"/>
        <v>952.83911120000005</v>
      </c>
      <c r="F33" s="133" t="s">
        <v>211</v>
      </c>
      <c r="G33" s="133" t="s">
        <v>211</v>
      </c>
      <c r="H33" s="157">
        <f t="shared" si="5"/>
        <v>308.59998996231792</v>
      </c>
      <c r="I33" s="157">
        <f t="shared" si="13"/>
        <v>25.930344246384937</v>
      </c>
      <c r="J33" s="157">
        <f t="shared" si="14"/>
        <v>25.930344246384937</v>
      </c>
      <c r="K33" s="158" t="s">
        <v>148</v>
      </c>
      <c r="L33" s="159" t="s">
        <v>149</v>
      </c>
      <c r="M33" s="160" t="s">
        <v>496</v>
      </c>
      <c r="N33" s="146" t="s">
        <v>497</v>
      </c>
      <c r="O33" s="161" t="s">
        <v>150</v>
      </c>
      <c r="P33" s="161" t="s">
        <v>151</v>
      </c>
      <c r="Q33" s="146">
        <v>3</v>
      </c>
      <c r="R33" s="146">
        <v>2</v>
      </c>
      <c r="S33" s="162">
        <v>46</v>
      </c>
      <c r="T33" s="162">
        <v>48</v>
      </c>
      <c r="U33" s="162" t="s">
        <v>180</v>
      </c>
      <c r="V33" s="146" t="s">
        <v>211</v>
      </c>
      <c r="W33" s="146" t="s">
        <v>211</v>
      </c>
      <c r="X33" s="146" t="s">
        <v>209</v>
      </c>
      <c r="Y33" s="146">
        <v>4.7699999999999996</v>
      </c>
      <c r="Z33" s="146">
        <v>-20.93</v>
      </c>
      <c r="AA33" s="146" t="s">
        <v>211</v>
      </c>
      <c r="AB33" s="146" t="s">
        <v>211</v>
      </c>
      <c r="AC33" s="146">
        <v>-2693.5</v>
      </c>
      <c r="AD33" s="146" t="s">
        <v>211</v>
      </c>
      <c r="AE33" s="146" t="s">
        <v>211</v>
      </c>
      <c r="AF33" s="147" t="s">
        <v>210</v>
      </c>
      <c r="AG33" s="157">
        <v>952.83911120000005</v>
      </c>
      <c r="AH33" s="134" t="s">
        <v>211</v>
      </c>
      <c r="AI33" s="130" t="s">
        <v>211</v>
      </c>
      <c r="AJ33" s="130" t="s">
        <v>211</v>
      </c>
      <c r="AK33" s="130" t="s">
        <v>211</v>
      </c>
      <c r="AL33" s="132" t="s">
        <v>517</v>
      </c>
      <c r="AM33" s="146" t="s">
        <v>211</v>
      </c>
      <c r="AN33" s="146" t="s">
        <v>211</v>
      </c>
      <c r="AO33" s="146" t="s">
        <v>211</v>
      </c>
      <c r="AP33" s="146" t="s">
        <v>211</v>
      </c>
      <c r="AQ33" s="146" t="s">
        <v>211</v>
      </c>
      <c r="AR33" s="146" t="s">
        <v>211</v>
      </c>
      <c r="AS33" s="146" t="s">
        <v>211</v>
      </c>
      <c r="AT33" s="146" t="s">
        <v>211</v>
      </c>
      <c r="AU33" s="147" t="s">
        <v>212</v>
      </c>
      <c r="AV33" s="161" t="s">
        <v>213</v>
      </c>
      <c r="AW33" s="156">
        <v>50</v>
      </c>
      <c r="AX33" s="156">
        <v>2.2200000000000002</v>
      </c>
      <c r="AY33" s="147" t="s">
        <v>215</v>
      </c>
      <c r="AZ33" s="146" t="s">
        <v>153</v>
      </c>
      <c r="BA33" s="147" t="s">
        <v>216</v>
      </c>
      <c r="BB33" s="161" t="s">
        <v>249</v>
      </c>
      <c r="BC33" s="156">
        <v>3</v>
      </c>
      <c r="BD33" s="165">
        <v>0.23786083699881694</v>
      </c>
      <c r="BE33" s="181">
        <v>20.63</v>
      </c>
      <c r="BF33" s="147" t="s">
        <v>222</v>
      </c>
      <c r="BG33" s="179">
        <v>0.33</v>
      </c>
      <c r="BH33" s="146" t="s">
        <v>211</v>
      </c>
      <c r="BI33" s="146" t="s">
        <v>211</v>
      </c>
      <c r="BJ33" s="163" t="s">
        <v>211</v>
      </c>
      <c r="BK33" s="167" t="s">
        <v>278</v>
      </c>
      <c r="BL33" s="146" t="s">
        <v>211</v>
      </c>
      <c r="BM33" s="146" t="s">
        <v>211</v>
      </c>
      <c r="BN33" s="147" t="s">
        <v>215</v>
      </c>
      <c r="BO33" s="147" t="s">
        <v>279</v>
      </c>
      <c r="BP33" s="156" t="s">
        <v>211</v>
      </c>
      <c r="BQ33" s="156" t="s">
        <v>211</v>
      </c>
      <c r="BR33" s="156" t="s">
        <v>211</v>
      </c>
      <c r="BS33" s="156" t="s">
        <v>211</v>
      </c>
      <c r="BT33" s="156" t="s">
        <v>280</v>
      </c>
      <c r="BU33" s="156">
        <v>50</v>
      </c>
      <c r="BV33" s="156" t="s">
        <v>211</v>
      </c>
      <c r="BW33" s="156" t="s">
        <v>211</v>
      </c>
      <c r="BX33" s="193">
        <f t="shared" si="1"/>
        <v>27.286815015005292</v>
      </c>
      <c r="BY33" s="147" t="s">
        <v>281</v>
      </c>
      <c r="BZ33" s="168">
        <f t="shared" si="8"/>
        <v>0.32843113601716212</v>
      </c>
      <c r="CA33" s="168">
        <f t="shared" si="9"/>
        <v>0.33843563871898397</v>
      </c>
      <c r="CB33" s="186" t="s">
        <v>211</v>
      </c>
      <c r="CC33" s="141">
        <v>3.8190409278518587</v>
      </c>
      <c r="CD33" s="169" t="s">
        <v>302</v>
      </c>
      <c r="CE33" s="170">
        <f t="shared" si="10"/>
        <v>0.11457122783555576</v>
      </c>
      <c r="CF33" s="140">
        <f t="shared" si="2"/>
        <v>0.11457122783555576</v>
      </c>
      <c r="CG33" s="147" t="s">
        <v>283</v>
      </c>
      <c r="CH33" s="147" t="s">
        <v>284</v>
      </c>
      <c r="CI33" s="147" t="s">
        <v>285</v>
      </c>
      <c r="CJ33" s="147"/>
      <c r="CK33" s="147" t="s">
        <v>211</v>
      </c>
      <c r="CL33" s="147" t="s">
        <v>284</v>
      </c>
      <c r="CM33" s="147" t="s">
        <v>211</v>
      </c>
      <c r="CN33" s="147" t="s">
        <v>211</v>
      </c>
      <c r="CO33" s="147" t="s">
        <v>211</v>
      </c>
      <c r="CP33" s="147" t="s">
        <v>211</v>
      </c>
      <c r="CQ33" s="147" t="s">
        <v>211</v>
      </c>
      <c r="CR33" s="147" t="s">
        <v>211</v>
      </c>
      <c r="CS33" s="147" t="s">
        <v>211</v>
      </c>
      <c r="CT33" s="147" t="s">
        <v>211</v>
      </c>
      <c r="CU33" s="178">
        <v>35.766826252374841</v>
      </c>
      <c r="CV33" s="172" t="s">
        <v>303</v>
      </c>
      <c r="CW33" s="161">
        <v>0.06</v>
      </c>
      <c r="CX33" s="147" t="s">
        <v>304</v>
      </c>
      <c r="CY33" s="146" t="s">
        <v>305</v>
      </c>
      <c r="CZ33" s="146" t="s">
        <v>211</v>
      </c>
      <c r="DA33" s="146" t="s">
        <v>211</v>
      </c>
      <c r="DB33" s="173" t="s">
        <v>306</v>
      </c>
      <c r="DC33" s="146" t="s">
        <v>305</v>
      </c>
      <c r="DD33" s="146" t="s">
        <v>211</v>
      </c>
      <c r="DE33" s="146" t="s">
        <v>211</v>
      </c>
      <c r="DF33" s="173" t="s">
        <v>306</v>
      </c>
      <c r="DG33" s="146" t="s">
        <v>305</v>
      </c>
      <c r="DH33" s="146" t="s">
        <v>211</v>
      </c>
      <c r="DI33" s="146" t="s">
        <v>211</v>
      </c>
      <c r="DJ33" s="173" t="s">
        <v>306</v>
      </c>
      <c r="DK33" s="146">
        <v>416</v>
      </c>
      <c r="DL33" s="146" t="s">
        <v>211</v>
      </c>
      <c r="DM33" s="146" t="s">
        <v>211</v>
      </c>
      <c r="DN33" s="147" t="s">
        <v>307</v>
      </c>
      <c r="DO33" s="146">
        <v>39.5</v>
      </c>
      <c r="DP33" s="146" t="s">
        <v>211</v>
      </c>
      <c r="DQ33" s="146" t="s">
        <v>211</v>
      </c>
      <c r="DR33" s="147" t="s">
        <v>308</v>
      </c>
      <c r="DS33" s="147" t="s">
        <v>309</v>
      </c>
      <c r="DT33" s="147" t="s">
        <v>310</v>
      </c>
      <c r="DU33" s="148">
        <f t="shared" si="3"/>
        <v>1.0192573522671866</v>
      </c>
      <c r="DV33" s="146" t="s">
        <v>211</v>
      </c>
      <c r="DW33" s="146" t="s">
        <v>211</v>
      </c>
      <c r="DX33" s="147" t="s">
        <v>507</v>
      </c>
      <c r="DY33" s="149" t="s">
        <v>311</v>
      </c>
      <c r="DZ33" s="147" t="s">
        <v>312</v>
      </c>
      <c r="EA33" s="147" t="s">
        <v>344</v>
      </c>
      <c r="EB33" s="147" t="s">
        <v>314</v>
      </c>
      <c r="EC33" s="174" t="s">
        <v>315</v>
      </c>
      <c r="ED33" s="174" t="s">
        <v>315</v>
      </c>
      <c r="EE33" s="147" t="s">
        <v>543</v>
      </c>
      <c r="EF33" s="147" t="s">
        <v>211</v>
      </c>
      <c r="EG33" s="147" t="s">
        <v>211</v>
      </c>
      <c r="EH33" s="147" t="s">
        <v>371</v>
      </c>
      <c r="EI33" s="147" t="s">
        <v>402</v>
      </c>
      <c r="EJ33" s="147" t="s">
        <v>373</v>
      </c>
      <c r="EK33" s="165">
        <v>2217.2249530121944</v>
      </c>
      <c r="EL33" s="147" t="s">
        <v>429</v>
      </c>
      <c r="EM33" s="146">
        <v>54</v>
      </c>
      <c r="EN33" s="146">
        <v>54</v>
      </c>
      <c r="EO33" s="156" t="s">
        <v>211</v>
      </c>
      <c r="EP33" s="156" t="s">
        <v>211</v>
      </c>
      <c r="EQ33" s="156" t="s">
        <v>211</v>
      </c>
      <c r="ER33" s="156" t="s">
        <v>211</v>
      </c>
      <c r="ES33" s="175">
        <v>8.1029229508162395</v>
      </c>
      <c r="ET33" s="147" t="s">
        <v>430</v>
      </c>
      <c r="EU33" s="146">
        <v>0.03</v>
      </c>
      <c r="EV33" s="146">
        <v>0.03</v>
      </c>
      <c r="EW33" s="176">
        <v>308.59998996231792</v>
      </c>
      <c r="EX33" s="177">
        <v>0</v>
      </c>
      <c r="EY33" s="147" t="s">
        <v>464</v>
      </c>
      <c r="EZ33" s="176">
        <v>308.59998996231792</v>
      </c>
      <c r="FA33" s="178">
        <v>25.930344246384937</v>
      </c>
      <c r="FB33" s="178">
        <v>25.930344246384937</v>
      </c>
      <c r="FC33" s="147" t="s">
        <v>491</v>
      </c>
      <c r="FD33" s="147" t="s">
        <v>492</v>
      </c>
      <c r="FE33" s="156" t="s">
        <v>211</v>
      </c>
      <c r="FF33" s="156" t="s">
        <v>211</v>
      </c>
      <c r="FG33" s="156" t="s">
        <v>211</v>
      </c>
      <c r="FH33" s="156" t="s">
        <v>211</v>
      </c>
      <c r="FI33" s="156" t="s">
        <v>211</v>
      </c>
      <c r="FJ33" s="156" t="s">
        <v>211</v>
      </c>
      <c r="FK33" s="156" t="s">
        <v>211</v>
      </c>
      <c r="FL33" s="156" t="s">
        <v>211</v>
      </c>
      <c r="FM33" s="156" t="s">
        <v>211</v>
      </c>
      <c r="FN33" s="156" t="s">
        <v>211</v>
      </c>
      <c r="FO33" s="156" t="s">
        <v>211</v>
      </c>
      <c r="FP33" s="156" t="s">
        <v>211</v>
      </c>
      <c r="FQ33" s="147"/>
    </row>
    <row r="34" spans="1:173" s="156" customFormat="1" ht="18">
      <c r="A34" s="131" t="s">
        <v>207</v>
      </c>
      <c r="B34" s="156" t="s">
        <v>208</v>
      </c>
      <c r="C34" s="156">
        <v>2009</v>
      </c>
      <c r="D34" s="147" t="s">
        <v>497</v>
      </c>
      <c r="E34" s="157">
        <f t="shared" si="4"/>
        <v>1072.816744</v>
      </c>
      <c r="F34" s="133" t="s">
        <v>211</v>
      </c>
      <c r="G34" s="133" t="s">
        <v>211</v>
      </c>
      <c r="H34" s="157">
        <f t="shared" si="5"/>
        <v>295.26789322863112</v>
      </c>
      <c r="I34" s="157">
        <f t="shared" si="13"/>
        <v>24.534935710520735</v>
      </c>
      <c r="J34" s="157">
        <f t="shared" si="14"/>
        <v>24.534935710520735</v>
      </c>
      <c r="K34" s="158" t="s">
        <v>148</v>
      </c>
      <c r="L34" s="159" t="s">
        <v>149</v>
      </c>
      <c r="M34" s="160" t="s">
        <v>496</v>
      </c>
      <c r="N34" s="146" t="s">
        <v>497</v>
      </c>
      <c r="O34" s="161" t="s">
        <v>150</v>
      </c>
      <c r="P34" s="161" t="s">
        <v>151</v>
      </c>
      <c r="Q34" s="146">
        <v>3</v>
      </c>
      <c r="R34" s="146">
        <v>3</v>
      </c>
      <c r="S34" s="162">
        <v>44</v>
      </c>
      <c r="T34" s="162">
        <v>46</v>
      </c>
      <c r="U34" s="162" t="s">
        <v>181</v>
      </c>
      <c r="V34" s="146" t="s">
        <v>211</v>
      </c>
      <c r="W34" s="146" t="s">
        <v>211</v>
      </c>
      <c r="X34" s="146" t="s">
        <v>209</v>
      </c>
      <c r="Y34" s="146">
        <v>4.7699999999999996</v>
      </c>
      <c r="Z34" s="146">
        <v>-20.93</v>
      </c>
      <c r="AA34" s="146" t="s">
        <v>211</v>
      </c>
      <c r="AB34" s="146" t="s">
        <v>211</v>
      </c>
      <c r="AC34" s="146">
        <v>-2693.5</v>
      </c>
      <c r="AD34" s="146" t="s">
        <v>211</v>
      </c>
      <c r="AE34" s="146" t="s">
        <v>211</v>
      </c>
      <c r="AF34" s="147" t="s">
        <v>210</v>
      </c>
      <c r="AG34" s="157">
        <v>1072.816744</v>
      </c>
      <c r="AH34" s="134" t="s">
        <v>211</v>
      </c>
      <c r="AI34" s="130" t="s">
        <v>211</v>
      </c>
      <c r="AJ34" s="130" t="s">
        <v>211</v>
      </c>
      <c r="AK34" s="130" t="s">
        <v>211</v>
      </c>
      <c r="AL34" s="132" t="s">
        <v>517</v>
      </c>
      <c r="AM34" s="146" t="s">
        <v>211</v>
      </c>
      <c r="AN34" s="146" t="s">
        <v>211</v>
      </c>
      <c r="AO34" s="146" t="s">
        <v>211</v>
      </c>
      <c r="AP34" s="146" t="s">
        <v>211</v>
      </c>
      <c r="AQ34" s="146" t="s">
        <v>211</v>
      </c>
      <c r="AR34" s="146" t="s">
        <v>211</v>
      </c>
      <c r="AS34" s="146" t="s">
        <v>211</v>
      </c>
      <c r="AT34" s="146" t="s">
        <v>211</v>
      </c>
      <c r="AU34" s="147" t="s">
        <v>212</v>
      </c>
      <c r="AV34" s="161" t="s">
        <v>213</v>
      </c>
      <c r="AW34" s="156">
        <v>50</v>
      </c>
      <c r="AX34" s="156">
        <v>2.59</v>
      </c>
      <c r="AY34" s="147" t="s">
        <v>215</v>
      </c>
      <c r="AZ34" s="146" t="s">
        <v>153</v>
      </c>
      <c r="BA34" s="147" t="s">
        <v>216</v>
      </c>
      <c r="BB34" s="182" t="s">
        <v>250</v>
      </c>
      <c r="BC34" s="156">
        <v>4</v>
      </c>
      <c r="BD34" s="165">
        <v>0.36832956257496663</v>
      </c>
      <c r="BE34" s="181">
        <v>20.68</v>
      </c>
      <c r="BF34" s="147" t="s">
        <v>222</v>
      </c>
      <c r="BG34" s="179">
        <v>0.37</v>
      </c>
      <c r="BH34" s="146" t="s">
        <v>211</v>
      </c>
      <c r="BI34" s="146" t="s">
        <v>211</v>
      </c>
      <c r="BJ34" s="163" t="s">
        <v>211</v>
      </c>
      <c r="BK34" s="167" t="s">
        <v>278</v>
      </c>
      <c r="BL34" s="146" t="s">
        <v>211</v>
      </c>
      <c r="BM34" s="146" t="s">
        <v>211</v>
      </c>
      <c r="BN34" s="147" t="s">
        <v>215</v>
      </c>
      <c r="BO34" s="147" t="s">
        <v>279</v>
      </c>
      <c r="BP34" s="156" t="s">
        <v>211</v>
      </c>
      <c r="BQ34" s="156" t="s">
        <v>211</v>
      </c>
      <c r="BR34" s="156" t="s">
        <v>211</v>
      </c>
      <c r="BS34" s="156" t="s">
        <v>211</v>
      </c>
      <c r="BT34" s="156" t="s">
        <v>280</v>
      </c>
      <c r="BU34" s="156">
        <v>50</v>
      </c>
      <c r="BV34" s="156" t="s">
        <v>211</v>
      </c>
      <c r="BW34" s="156" t="s">
        <v>211</v>
      </c>
      <c r="BX34" s="193">
        <f t="shared" si="1"/>
        <v>26.468665484910261</v>
      </c>
      <c r="BY34" s="147" t="s">
        <v>281</v>
      </c>
      <c r="BZ34" s="168">
        <f t="shared" si="8"/>
        <v>0.32843113601716212</v>
      </c>
      <c r="CA34" s="168">
        <f t="shared" si="9"/>
        <v>0.33843563871898397</v>
      </c>
      <c r="CB34" s="186" t="s">
        <v>211</v>
      </c>
      <c r="CC34" s="141">
        <v>3.5479354373933019</v>
      </c>
      <c r="CD34" s="169" t="s">
        <v>302</v>
      </c>
      <c r="CE34" s="170">
        <f t="shared" si="10"/>
        <v>0.10643806312179906</v>
      </c>
      <c r="CF34" s="140">
        <f t="shared" si="2"/>
        <v>0.10643806312179906</v>
      </c>
      <c r="CG34" s="147" t="s">
        <v>283</v>
      </c>
      <c r="CH34" s="147" t="s">
        <v>284</v>
      </c>
      <c r="CI34" s="147" t="s">
        <v>285</v>
      </c>
      <c r="CJ34" s="147"/>
      <c r="CK34" s="147" t="s">
        <v>211</v>
      </c>
      <c r="CL34" s="147" t="s">
        <v>284</v>
      </c>
      <c r="CM34" s="147" t="s">
        <v>211</v>
      </c>
      <c r="CN34" s="147" t="s">
        <v>211</v>
      </c>
      <c r="CO34" s="147" t="s">
        <v>211</v>
      </c>
      <c r="CP34" s="147" t="s">
        <v>211</v>
      </c>
      <c r="CQ34" s="147" t="s">
        <v>211</v>
      </c>
      <c r="CR34" s="147" t="s">
        <v>211</v>
      </c>
      <c r="CS34" s="147" t="s">
        <v>211</v>
      </c>
      <c r="CT34" s="147" t="s">
        <v>211</v>
      </c>
      <c r="CU34" s="178">
        <v>35.754433074454433</v>
      </c>
      <c r="CV34" s="172" t="s">
        <v>303</v>
      </c>
      <c r="CW34" s="161">
        <v>0.06</v>
      </c>
      <c r="CX34" s="147" t="s">
        <v>304</v>
      </c>
      <c r="CY34" s="146" t="s">
        <v>305</v>
      </c>
      <c r="CZ34" s="146" t="s">
        <v>211</v>
      </c>
      <c r="DA34" s="146" t="s">
        <v>211</v>
      </c>
      <c r="DB34" s="173" t="s">
        <v>306</v>
      </c>
      <c r="DC34" s="146" t="s">
        <v>305</v>
      </c>
      <c r="DD34" s="146" t="s">
        <v>211</v>
      </c>
      <c r="DE34" s="146" t="s">
        <v>211</v>
      </c>
      <c r="DF34" s="173" t="s">
        <v>306</v>
      </c>
      <c r="DG34" s="146" t="s">
        <v>305</v>
      </c>
      <c r="DH34" s="146" t="s">
        <v>211</v>
      </c>
      <c r="DI34" s="146" t="s">
        <v>211</v>
      </c>
      <c r="DJ34" s="173" t="s">
        <v>306</v>
      </c>
      <c r="DK34" s="146">
        <v>416</v>
      </c>
      <c r="DL34" s="146" t="s">
        <v>211</v>
      </c>
      <c r="DM34" s="146" t="s">
        <v>211</v>
      </c>
      <c r="DN34" s="147" t="s">
        <v>307</v>
      </c>
      <c r="DO34" s="146">
        <v>39.5</v>
      </c>
      <c r="DP34" s="146" t="s">
        <v>211</v>
      </c>
      <c r="DQ34" s="146" t="s">
        <v>211</v>
      </c>
      <c r="DR34" s="147" t="s">
        <v>308</v>
      </c>
      <c r="DS34" s="147" t="s">
        <v>309</v>
      </c>
      <c r="DT34" s="147" t="s">
        <v>310</v>
      </c>
      <c r="DU34" s="148">
        <f t="shared" si="3"/>
        <v>1.0192976093148149</v>
      </c>
      <c r="DV34" s="146" t="s">
        <v>211</v>
      </c>
      <c r="DW34" s="146" t="s">
        <v>211</v>
      </c>
      <c r="DX34" s="147" t="s">
        <v>507</v>
      </c>
      <c r="DY34" s="149" t="s">
        <v>311</v>
      </c>
      <c r="DZ34" s="147" t="s">
        <v>312</v>
      </c>
      <c r="EA34" s="147" t="s">
        <v>345</v>
      </c>
      <c r="EB34" s="147" t="s">
        <v>314</v>
      </c>
      <c r="EC34" s="174" t="s">
        <v>315</v>
      </c>
      <c r="ED34" s="174" t="s">
        <v>315</v>
      </c>
      <c r="EE34" s="147" t="s">
        <v>543</v>
      </c>
      <c r="EF34" s="147" t="s">
        <v>211</v>
      </c>
      <c r="EG34" s="147" t="s">
        <v>211</v>
      </c>
      <c r="EH34" s="147" t="s">
        <v>371</v>
      </c>
      <c r="EI34" s="147" t="s">
        <v>403</v>
      </c>
      <c r="EJ34" s="147" t="s">
        <v>373</v>
      </c>
      <c r="EK34" s="165">
        <v>2233.3156460478817</v>
      </c>
      <c r="EL34" s="147" t="s">
        <v>429</v>
      </c>
      <c r="EM34" s="146">
        <v>54</v>
      </c>
      <c r="EN34" s="146">
        <v>54</v>
      </c>
      <c r="EO34" s="156" t="s">
        <v>211</v>
      </c>
      <c r="EP34" s="156" t="s">
        <v>211</v>
      </c>
      <c r="EQ34" s="156" t="s">
        <v>211</v>
      </c>
      <c r="ER34" s="156" t="s">
        <v>211</v>
      </c>
      <c r="ES34" s="175">
        <v>8.121723871143617</v>
      </c>
      <c r="ET34" s="147" t="s">
        <v>430</v>
      </c>
      <c r="EU34" s="146">
        <v>0.03</v>
      </c>
      <c r="EV34" s="146">
        <v>0.03</v>
      </c>
      <c r="EW34" s="176">
        <v>295.26789322863112</v>
      </c>
      <c r="EX34" s="177">
        <v>0</v>
      </c>
      <c r="EY34" s="147" t="s">
        <v>465</v>
      </c>
      <c r="EZ34" s="176">
        <v>295.26789322863112</v>
      </c>
      <c r="FA34" s="178">
        <v>24.534935710520735</v>
      </c>
      <c r="FB34" s="178">
        <v>24.534935710520735</v>
      </c>
      <c r="FC34" s="147" t="s">
        <v>491</v>
      </c>
      <c r="FD34" s="147" t="s">
        <v>492</v>
      </c>
      <c r="FE34" s="156" t="s">
        <v>211</v>
      </c>
      <c r="FF34" s="156" t="s">
        <v>211</v>
      </c>
      <c r="FG34" s="156" t="s">
        <v>211</v>
      </c>
      <c r="FH34" s="156" t="s">
        <v>211</v>
      </c>
      <c r="FI34" s="156" t="s">
        <v>211</v>
      </c>
      <c r="FJ34" s="156" t="s">
        <v>211</v>
      </c>
      <c r="FK34" s="156" t="s">
        <v>211</v>
      </c>
      <c r="FL34" s="156" t="s">
        <v>211</v>
      </c>
      <c r="FM34" s="156" t="s">
        <v>211</v>
      </c>
      <c r="FN34" s="156" t="s">
        <v>211</v>
      </c>
      <c r="FO34" s="156" t="s">
        <v>211</v>
      </c>
      <c r="FP34" s="156" t="s">
        <v>211</v>
      </c>
      <c r="FQ34" s="147"/>
    </row>
    <row r="35" spans="1:173" s="156" customFormat="1" ht="18">
      <c r="A35" s="131" t="s">
        <v>207</v>
      </c>
      <c r="B35" s="156" t="s">
        <v>208</v>
      </c>
      <c r="C35" s="156">
        <v>2009</v>
      </c>
      <c r="D35" s="147" t="s">
        <v>497</v>
      </c>
      <c r="E35" s="157">
        <f t="shared" si="4"/>
        <v>1078.918302</v>
      </c>
      <c r="F35" s="133" t="s">
        <v>211</v>
      </c>
      <c r="G35" s="133" t="s">
        <v>211</v>
      </c>
      <c r="H35" s="157">
        <f t="shared" si="5"/>
        <v>257.30459839606016</v>
      </c>
      <c r="I35" s="157">
        <f t="shared" si="13"/>
        <v>20.727130857013023</v>
      </c>
      <c r="J35" s="157">
        <f t="shared" si="14"/>
        <v>20.727130857013023</v>
      </c>
      <c r="K35" s="158" t="s">
        <v>148</v>
      </c>
      <c r="L35" s="159" t="s">
        <v>149</v>
      </c>
      <c r="M35" s="160" t="s">
        <v>496</v>
      </c>
      <c r="N35" s="146" t="s">
        <v>497</v>
      </c>
      <c r="O35" s="161" t="s">
        <v>150</v>
      </c>
      <c r="P35" s="161" t="s">
        <v>151</v>
      </c>
      <c r="Q35" s="146">
        <v>3</v>
      </c>
      <c r="R35" s="146">
        <v>3</v>
      </c>
      <c r="S35" s="162">
        <v>51</v>
      </c>
      <c r="T35" s="162">
        <v>53</v>
      </c>
      <c r="U35" s="162" t="s">
        <v>182</v>
      </c>
      <c r="V35" s="146" t="s">
        <v>211</v>
      </c>
      <c r="W35" s="146" t="s">
        <v>211</v>
      </c>
      <c r="X35" s="146" t="s">
        <v>209</v>
      </c>
      <c r="Y35" s="146">
        <v>4.7699999999999996</v>
      </c>
      <c r="Z35" s="146">
        <v>-20.93</v>
      </c>
      <c r="AA35" s="146" t="s">
        <v>211</v>
      </c>
      <c r="AB35" s="146" t="s">
        <v>211</v>
      </c>
      <c r="AC35" s="146">
        <v>-2693.5</v>
      </c>
      <c r="AD35" s="146" t="s">
        <v>211</v>
      </c>
      <c r="AE35" s="146" t="s">
        <v>211</v>
      </c>
      <c r="AF35" s="147" t="s">
        <v>210</v>
      </c>
      <c r="AG35" s="157">
        <v>1078.918302</v>
      </c>
      <c r="AH35" s="134" t="s">
        <v>211</v>
      </c>
      <c r="AI35" s="130" t="s">
        <v>211</v>
      </c>
      <c r="AJ35" s="130" t="s">
        <v>211</v>
      </c>
      <c r="AK35" s="130" t="s">
        <v>211</v>
      </c>
      <c r="AL35" s="132" t="s">
        <v>517</v>
      </c>
      <c r="AM35" s="146" t="s">
        <v>211</v>
      </c>
      <c r="AN35" s="146" t="s">
        <v>211</v>
      </c>
      <c r="AO35" s="146" t="s">
        <v>211</v>
      </c>
      <c r="AP35" s="146" t="s">
        <v>211</v>
      </c>
      <c r="AQ35" s="146" t="s">
        <v>211</v>
      </c>
      <c r="AR35" s="146" t="s">
        <v>211</v>
      </c>
      <c r="AS35" s="146" t="s">
        <v>211</v>
      </c>
      <c r="AT35" s="146" t="s">
        <v>211</v>
      </c>
      <c r="AU35" s="147" t="s">
        <v>212</v>
      </c>
      <c r="AV35" s="161" t="s">
        <v>213</v>
      </c>
      <c r="AW35" s="156">
        <v>30</v>
      </c>
      <c r="AX35" s="164" t="s">
        <v>217</v>
      </c>
      <c r="AY35" s="147" t="s">
        <v>215</v>
      </c>
      <c r="AZ35" s="146" t="s">
        <v>153</v>
      </c>
      <c r="BA35" s="147" t="s">
        <v>216</v>
      </c>
      <c r="BB35" s="161" t="s">
        <v>251</v>
      </c>
      <c r="BC35" s="156">
        <v>4</v>
      </c>
      <c r="BD35" s="165">
        <v>0.1741646730348417</v>
      </c>
      <c r="BE35" s="181">
        <v>21.08</v>
      </c>
      <c r="BF35" s="147" t="s">
        <v>222</v>
      </c>
      <c r="BG35" s="179">
        <v>0.28999999999999998</v>
      </c>
      <c r="BH35" s="146" t="s">
        <v>211</v>
      </c>
      <c r="BI35" s="146" t="s">
        <v>211</v>
      </c>
      <c r="BJ35" s="163" t="s">
        <v>211</v>
      </c>
      <c r="BK35" s="167" t="s">
        <v>278</v>
      </c>
      <c r="BL35" s="146" t="s">
        <v>211</v>
      </c>
      <c r="BM35" s="146" t="s">
        <v>211</v>
      </c>
      <c r="BN35" s="147" t="s">
        <v>215</v>
      </c>
      <c r="BO35" s="147" t="s">
        <v>279</v>
      </c>
      <c r="BP35" s="156" t="s">
        <v>211</v>
      </c>
      <c r="BQ35" s="156" t="s">
        <v>211</v>
      </c>
      <c r="BR35" s="156" t="s">
        <v>211</v>
      </c>
      <c r="BS35" s="156" t="s">
        <v>211</v>
      </c>
      <c r="BT35" s="156" t="s">
        <v>280</v>
      </c>
      <c r="BU35" s="156">
        <v>50</v>
      </c>
      <c r="BV35" s="156" t="s">
        <v>211</v>
      </c>
      <c r="BW35" s="156" t="s">
        <v>211</v>
      </c>
      <c r="BX35" s="193">
        <f t="shared" si="1"/>
        <v>26.181141922011772</v>
      </c>
      <c r="BY35" s="147" t="s">
        <v>281</v>
      </c>
      <c r="BZ35" s="168">
        <f t="shared" si="8"/>
        <v>0.32843113601716212</v>
      </c>
      <c r="CA35" s="168">
        <f t="shared" si="9"/>
        <v>0.33843563871898397</v>
      </c>
      <c r="CB35" s="186" t="s">
        <v>211</v>
      </c>
      <c r="CC35" s="141">
        <v>3.4573027973011738</v>
      </c>
      <c r="CD35" s="169" t="s">
        <v>302</v>
      </c>
      <c r="CE35" s="170">
        <f t="shared" si="10"/>
        <v>0.10371908391903521</v>
      </c>
      <c r="CF35" s="140">
        <f t="shared" si="2"/>
        <v>0.10371908391903521</v>
      </c>
      <c r="CG35" s="147" t="s">
        <v>283</v>
      </c>
      <c r="CH35" s="147" t="s">
        <v>284</v>
      </c>
      <c r="CI35" s="147" t="s">
        <v>285</v>
      </c>
      <c r="CJ35" s="147"/>
      <c r="CK35" s="147" t="s">
        <v>211</v>
      </c>
      <c r="CL35" s="147" t="s">
        <v>284</v>
      </c>
      <c r="CM35" s="147" t="s">
        <v>211</v>
      </c>
      <c r="CN35" s="147" t="s">
        <v>211</v>
      </c>
      <c r="CO35" s="147" t="s">
        <v>211</v>
      </c>
      <c r="CP35" s="147" t="s">
        <v>211</v>
      </c>
      <c r="CQ35" s="147" t="s">
        <v>211</v>
      </c>
      <c r="CR35" s="147" t="s">
        <v>211</v>
      </c>
      <c r="CS35" s="147" t="s">
        <v>211</v>
      </c>
      <c r="CT35" s="147" t="s">
        <v>211</v>
      </c>
      <c r="CU35" s="178">
        <v>36.002235319640569</v>
      </c>
      <c r="CV35" s="172" t="s">
        <v>303</v>
      </c>
      <c r="CW35" s="161">
        <v>0.06</v>
      </c>
      <c r="CX35" s="147" t="s">
        <v>304</v>
      </c>
      <c r="CY35" s="146" t="s">
        <v>305</v>
      </c>
      <c r="CZ35" s="146" t="s">
        <v>211</v>
      </c>
      <c r="DA35" s="146" t="s">
        <v>211</v>
      </c>
      <c r="DB35" s="173" t="s">
        <v>306</v>
      </c>
      <c r="DC35" s="146" t="s">
        <v>305</v>
      </c>
      <c r="DD35" s="146" t="s">
        <v>211</v>
      </c>
      <c r="DE35" s="146" t="s">
        <v>211</v>
      </c>
      <c r="DF35" s="173" t="s">
        <v>306</v>
      </c>
      <c r="DG35" s="146" t="s">
        <v>305</v>
      </c>
      <c r="DH35" s="146" t="s">
        <v>211</v>
      </c>
      <c r="DI35" s="146" t="s">
        <v>211</v>
      </c>
      <c r="DJ35" s="173" t="s">
        <v>306</v>
      </c>
      <c r="DK35" s="146">
        <v>416</v>
      </c>
      <c r="DL35" s="146" t="s">
        <v>211</v>
      </c>
      <c r="DM35" s="146" t="s">
        <v>211</v>
      </c>
      <c r="DN35" s="147" t="s">
        <v>307</v>
      </c>
      <c r="DO35" s="146">
        <v>39.5</v>
      </c>
      <c r="DP35" s="146" t="s">
        <v>211</v>
      </c>
      <c r="DQ35" s="146" t="s">
        <v>211</v>
      </c>
      <c r="DR35" s="147" t="s">
        <v>308</v>
      </c>
      <c r="DS35" s="147" t="s">
        <v>309</v>
      </c>
      <c r="DT35" s="147" t="s">
        <v>310</v>
      </c>
      <c r="DU35" s="148">
        <f t="shared" si="3"/>
        <v>1.0193117569117274</v>
      </c>
      <c r="DV35" s="146" t="s">
        <v>211</v>
      </c>
      <c r="DW35" s="146" t="s">
        <v>211</v>
      </c>
      <c r="DX35" s="147" t="s">
        <v>507</v>
      </c>
      <c r="DY35" s="149" t="s">
        <v>311</v>
      </c>
      <c r="DZ35" s="147" t="s">
        <v>312</v>
      </c>
      <c r="EA35" s="147" t="s">
        <v>346</v>
      </c>
      <c r="EB35" s="147" t="s">
        <v>314</v>
      </c>
      <c r="EC35" s="174" t="s">
        <v>315</v>
      </c>
      <c r="ED35" s="174" t="s">
        <v>315</v>
      </c>
      <c r="EE35" s="147" t="s">
        <v>543</v>
      </c>
      <c r="EF35" s="147" t="s">
        <v>211</v>
      </c>
      <c r="EG35" s="147" t="s">
        <v>211</v>
      </c>
      <c r="EH35" s="147" t="s">
        <v>371</v>
      </c>
      <c r="EI35" s="147" t="s">
        <v>404</v>
      </c>
      <c r="EJ35" s="147" t="s">
        <v>373</v>
      </c>
      <c r="EK35" s="165">
        <v>2248.6301291682348</v>
      </c>
      <c r="EL35" s="147" t="s">
        <v>429</v>
      </c>
      <c r="EM35" s="146">
        <v>54</v>
      </c>
      <c r="EN35" s="146">
        <v>54</v>
      </c>
      <c r="EO35" s="156" t="s">
        <v>211</v>
      </c>
      <c r="EP35" s="156" t="s">
        <v>211</v>
      </c>
      <c r="EQ35" s="156" t="s">
        <v>211</v>
      </c>
      <c r="ER35" s="156" t="s">
        <v>211</v>
      </c>
      <c r="ES35" s="175">
        <v>8.1698920921155658</v>
      </c>
      <c r="ET35" s="147" t="s">
        <v>430</v>
      </c>
      <c r="EU35" s="146">
        <v>0.03</v>
      </c>
      <c r="EV35" s="146">
        <v>0.03</v>
      </c>
      <c r="EW35" s="176">
        <v>257.30459839606016</v>
      </c>
      <c r="EX35" s="177">
        <v>0</v>
      </c>
      <c r="EY35" s="147" t="s">
        <v>466</v>
      </c>
      <c r="EZ35" s="176">
        <v>257.30459839606016</v>
      </c>
      <c r="FA35" s="178">
        <v>20.727130857013023</v>
      </c>
      <c r="FB35" s="178">
        <v>20.727130857013023</v>
      </c>
      <c r="FC35" s="147" t="s">
        <v>491</v>
      </c>
      <c r="FD35" s="147" t="s">
        <v>492</v>
      </c>
      <c r="FE35" s="156" t="s">
        <v>211</v>
      </c>
      <c r="FF35" s="156" t="s">
        <v>211</v>
      </c>
      <c r="FG35" s="156" t="s">
        <v>211</v>
      </c>
      <c r="FH35" s="156" t="s">
        <v>211</v>
      </c>
      <c r="FI35" s="156" t="s">
        <v>211</v>
      </c>
      <c r="FJ35" s="156" t="s">
        <v>211</v>
      </c>
      <c r="FK35" s="156" t="s">
        <v>211</v>
      </c>
      <c r="FL35" s="156" t="s">
        <v>211</v>
      </c>
      <c r="FM35" s="156" t="s">
        <v>211</v>
      </c>
      <c r="FN35" s="156" t="s">
        <v>211</v>
      </c>
      <c r="FO35" s="156" t="s">
        <v>211</v>
      </c>
      <c r="FP35" s="156" t="s">
        <v>211</v>
      </c>
      <c r="FQ35" s="147"/>
    </row>
    <row r="36" spans="1:173" s="156" customFormat="1" ht="18">
      <c r="A36" s="131" t="s">
        <v>207</v>
      </c>
      <c r="B36" s="156" t="s">
        <v>208</v>
      </c>
      <c r="C36" s="156">
        <v>2009</v>
      </c>
      <c r="D36" s="147" t="s">
        <v>497</v>
      </c>
      <c r="E36" s="157">
        <f t="shared" si="4"/>
        <v>1168.2806009999999</v>
      </c>
      <c r="F36" s="133" t="s">
        <v>211</v>
      </c>
      <c r="G36" s="133" t="s">
        <v>211</v>
      </c>
      <c r="H36" s="157">
        <f t="shared" si="5"/>
        <v>264.52239728524899</v>
      </c>
      <c r="I36" s="157">
        <f t="shared" si="13"/>
        <v>21.43320061962137</v>
      </c>
      <c r="J36" s="157">
        <f t="shared" si="14"/>
        <v>21.43320061962137</v>
      </c>
      <c r="K36" s="158" t="s">
        <v>148</v>
      </c>
      <c r="L36" s="159" t="s">
        <v>149</v>
      </c>
      <c r="M36" s="160" t="s">
        <v>496</v>
      </c>
      <c r="N36" s="146" t="s">
        <v>497</v>
      </c>
      <c r="O36" s="161" t="s">
        <v>150</v>
      </c>
      <c r="P36" s="161" t="s">
        <v>151</v>
      </c>
      <c r="Q36" s="146">
        <v>3</v>
      </c>
      <c r="R36" s="146">
        <v>4</v>
      </c>
      <c r="S36" s="162">
        <v>5</v>
      </c>
      <c r="T36" s="162">
        <v>7</v>
      </c>
      <c r="U36" s="162" t="s">
        <v>183</v>
      </c>
      <c r="V36" s="146" t="s">
        <v>211</v>
      </c>
      <c r="W36" s="146" t="s">
        <v>211</v>
      </c>
      <c r="X36" s="146" t="s">
        <v>209</v>
      </c>
      <c r="Y36" s="146">
        <v>4.7699999999999996</v>
      </c>
      <c r="Z36" s="146">
        <v>-20.93</v>
      </c>
      <c r="AA36" s="146" t="s">
        <v>211</v>
      </c>
      <c r="AB36" s="146" t="s">
        <v>211</v>
      </c>
      <c r="AC36" s="146">
        <v>-2693.5</v>
      </c>
      <c r="AD36" s="146" t="s">
        <v>211</v>
      </c>
      <c r="AE36" s="146" t="s">
        <v>211</v>
      </c>
      <c r="AF36" s="147" t="s">
        <v>210</v>
      </c>
      <c r="AG36" s="157">
        <v>1168.2806009999999</v>
      </c>
      <c r="AH36" s="134" t="s">
        <v>211</v>
      </c>
      <c r="AI36" s="130" t="s">
        <v>211</v>
      </c>
      <c r="AJ36" s="130" t="s">
        <v>211</v>
      </c>
      <c r="AK36" s="130" t="s">
        <v>211</v>
      </c>
      <c r="AL36" s="132" t="s">
        <v>517</v>
      </c>
      <c r="AM36" s="146" t="s">
        <v>211</v>
      </c>
      <c r="AN36" s="146" t="s">
        <v>211</v>
      </c>
      <c r="AO36" s="146" t="s">
        <v>211</v>
      </c>
      <c r="AP36" s="146" t="s">
        <v>211</v>
      </c>
      <c r="AQ36" s="146" t="s">
        <v>211</v>
      </c>
      <c r="AR36" s="146" t="s">
        <v>211</v>
      </c>
      <c r="AS36" s="146" t="s">
        <v>211</v>
      </c>
      <c r="AT36" s="146" t="s">
        <v>211</v>
      </c>
      <c r="AU36" s="147" t="s">
        <v>212</v>
      </c>
      <c r="AV36" s="161" t="s">
        <v>213</v>
      </c>
      <c r="AW36" s="156">
        <v>33</v>
      </c>
      <c r="AX36" s="156">
        <v>2.2200000000000002</v>
      </c>
      <c r="AY36" s="147" t="s">
        <v>215</v>
      </c>
      <c r="AZ36" s="146" t="s">
        <v>153</v>
      </c>
      <c r="BA36" s="147" t="s">
        <v>216</v>
      </c>
      <c r="BB36" s="161" t="s">
        <v>252</v>
      </c>
      <c r="BC36" s="156">
        <v>3</v>
      </c>
      <c r="BD36" s="165">
        <v>0.37351186207550535</v>
      </c>
      <c r="BE36" s="181">
        <v>20.99</v>
      </c>
      <c r="BF36" s="147" t="s">
        <v>222</v>
      </c>
      <c r="BG36" s="179">
        <v>0.37</v>
      </c>
      <c r="BH36" s="146" t="s">
        <v>211</v>
      </c>
      <c r="BI36" s="146" t="s">
        <v>211</v>
      </c>
      <c r="BJ36" s="163" t="s">
        <v>211</v>
      </c>
      <c r="BK36" s="167" t="s">
        <v>278</v>
      </c>
      <c r="BL36" s="146" t="s">
        <v>211</v>
      </c>
      <c r="BM36" s="146" t="s">
        <v>211</v>
      </c>
      <c r="BN36" s="147" t="s">
        <v>215</v>
      </c>
      <c r="BO36" s="147" t="s">
        <v>279</v>
      </c>
      <c r="BP36" s="156" t="s">
        <v>211</v>
      </c>
      <c r="BQ36" s="156" t="s">
        <v>211</v>
      </c>
      <c r="BR36" s="156" t="s">
        <v>211</v>
      </c>
      <c r="BS36" s="156" t="s">
        <v>211</v>
      </c>
      <c r="BT36" s="156" t="s">
        <v>280</v>
      </c>
      <c r="BU36" s="156">
        <v>50</v>
      </c>
      <c r="BV36" s="156" t="s">
        <v>211</v>
      </c>
      <c r="BW36" s="156" t="s">
        <v>211</v>
      </c>
      <c r="BX36" s="193">
        <f t="shared" ref="BX36:BX59" si="15">LN(CC36/0.38)/0.09+0.61*2.7</f>
        <v>26.144051736741513</v>
      </c>
      <c r="BY36" s="147" t="s">
        <v>281</v>
      </c>
      <c r="BZ36" s="168">
        <f t="shared" si="8"/>
        <v>0.32843113601716212</v>
      </c>
      <c r="CA36" s="168">
        <f t="shared" si="9"/>
        <v>0.33843563871898397</v>
      </c>
      <c r="CB36" s="186" t="s">
        <v>211</v>
      </c>
      <c r="CC36" s="142">
        <v>3.4457811581719868</v>
      </c>
      <c r="CD36" s="169" t="s">
        <v>302</v>
      </c>
      <c r="CE36" s="170">
        <f t="shared" si="10"/>
        <v>0.1033734347451596</v>
      </c>
      <c r="CF36" s="140">
        <f t="shared" si="2"/>
        <v>0.1033734347451596</v>
      </c>
      <c r="CG36" s="147" t="s">
        <v>283</v>
      </c>
      <c r="CH36" s="147" t="s">
        <v>284</v>
      </c>
      <c r="CI36" s="147" t="s">
        <v>285</v>
      </c>
      <c r="CJ36" s="147"/>
      <c r="CK36" s="147" t="s">
        <v>211</v>
      </c>
      <c r="CL36" s="147" t="s">
        <v>284</v>
      </c>
      <c r="CM36" s="147" t="s">
        <v>211</v>
      </c>
      <c r="CN36" s="147" t="s">
        <v>211</v>
      </c>
      <c r="CO36" s="147" t="s">
        <v>211</v>
      </c>
      <c r="CP36" s="147" t="s">
        <v>211</v>
      </c>
      <c r="CQ36" s="147" t="s">
        <v>211</v>
      </c>
      <c r="CR36" s="147" t="s">
        <v>211</v>
      </c>
      <c r="CS36" s="147" t="s">
        <v>211</v>
      </c>
      <c r="CT36" s="147" t="s">
        <v>211</v>
      </c>
      <c r="CU36" s="178">
        <v>35.938458400513483</v>
      </c>
      <c r="CV36" s="172" t="s">
        <v>303</v>
      </c>
      <c r="CW36" s="161">
        <v>0.06</v>
      </c>
      <c r="CX36" s="147" t="s">
        <v>304</v>
      </c>
      <c r="CY36" s="146" t="s">
        <v>305</v>
      </c>
      <c r="CZ36" s="146" t="s">
        <v>211</v>
      </c>
      <c r="DA36" s="146" t="s">
        <v>211</v>
      </c>
      <c r="DB36" s="173" t="s">
        <v>306</v>
      </c>
      <c r="DC36" s="146" t="s">
        <v>305</v>
      </c>
      <c r="DD36" s="146" t="s">
        <v>211</v>
      </c>
      <c r="DE36" s="146" t="s">
        <v>211</v>
      </c>
      <c r="DF36" s="173" t="s">
        <v>306</v>
      </c>
      <c r="DG36" s="146" t="s">
        <v>305</v>
      </c>
      <c r="DH36" s="146" t="s">
        <v>211</v>
      </c>
      <c r="DI36" s="146" t="s">
        <v>211</v>
      </c>
      <c r="DJ36" s="173" t="s">
        <v>306</v>
      </c>
      <c r="DK36" s="146">
        <v>416</v>
      </c>
      <c r="DL36" s="146" t="s">
        <v>211</v>
      </c>
      <c r="DM36" s="146" t="s">
        <v>211</v>
      </c>
      <c r="DN36" s="147" t="s">
        <v>307</v>
      </c>
      <c r="DO36" s="146">
        <v>39.5</v>
      </c>
      <c r="DP36" s="146" t="s">
        <v>211</v>
      </c>
      <c r="DQ36" s="146" t="s">
        <v>211</v>
      </c>
      <c r="DR36" s="147" t="s">
        <v>308</v>
      </c>
      <c r="DS36" s="147" t="s">
        <v>309</v>
      </c>
      <c r="DT36" s="147" t="s">
        <v>310</v>
      </c>
      <c r="DU36" s="148">
        <f t="shared" si="3"/>
        <v>1.0193135819342936</v>
      </c>
      <c r="DV36" s="146" t="s">
        <v>211</v>
      </c>
      <c r="DW36" s="146" t="s">
        <v>211</v>
      </c>
      <c r="DX36" s="147" t="s">
        <v>507</v>
      </c>
      <c r="DY36" s="149" t="s">
        <v>311</v>
      </c>
      <c r="DZ36" s="147" t="s">
        <v>312</v>
      </c>
      <c r="EA36" s="147" t="s">
        <v>347</v>
      </c>
      <c r="EB36" s="147" t="s">
        <v>314</v>
      </c>
      <c r="EC36" s="174" t="s">
        <v>315</v>
      </c>
      <c r="ED36" s="174" t="s">
        <v>315</v>
      </c>
      <c r="EE36" s="147" t="s">
        <v>543</v>
      </c>
      <c r="EF36" s="147" t="s">
        <v>211</v>
      </c>
      <c r="EG36" s="147" t="s">
        <v>211</v>
      </c>
      <c r="EH36" s="147" t="s">
        <v>371</v>
      </c>
      <c r="EI36" s="147" t="s">
        <v>405</v>
      </c>
      <c r="EJ36" s="147" t="s">
        <v>373</v>
      </c>
      <c r="EK36" s="165">
        <v>2248.0636476316217</v>
      </c>
      <c r="EL36" s="147" t="s">
        <v>429</v>
      </c>
      <c r="EM36" s="146">
        <v>54</v>
      </c>
      <c r="EN36" s="146">
        <v>54</v>
      </c>
      <c r="EO36" s="156" t="s">
        <v>211</v>
      </c>
      <c r="EP36" s="156" t="s">
        <v>211</v>
      </c>
      <c r="EQ36" s="156" t="s">
        <v>211</v>
      </c>
      <c r="ER36" s="156" t="s">
        <v>211</v>
      </c>
      <c r="ES36" s="175">
        <v>8.160879452613182</v>
      </c>
      <c r="ET36" s="147" t="s">
        <v>430</v>
      </c>
      <c r="EU36" s="146">
        <v>0.03</v>
      </c>
      <c r="EV36" s="146">
        <v>0.03</v>
      </c>
      <c r="EW36" s="176">
        <v>264.52239728524899</v>
      </c>
      <c r="EX36" s="177">
        <v>0</v>
      </c>
      <c r="EY36" s="147" t="s">
        <v>467</v>
      </c>
      <c r="EZ36" s="176">
        <v>264.52239728524899</v>
      </c>
      <c r="FA36" s="178">
        <v>21.43320061962137</v>
      </c>
      <c r="FB36" s="178">
        <v>21.43320061962137</v>
      </c>
      <c r="FC36" s="147" t="s">
        <v>491</v>
      </c>
      <c r="FD36" s="147" t="s">
        <v>492</v>
      </c>
      <c r="FE36" s="156" t="s">
        <v>211</v>
      </c>
      <c r="FF36" s="156" t="s">
        <v>211</v>
      </c>
      <c r="FG36" s="156" t="s">
        <v>211</v>
      </c>
      <c r="FH36" s="156" t="s">
        <v>211</v>
      </c>
      <c r="FI36" s="156" t="s">
        <v>211</v>
      </c>
      <c r="FJ36" s="156" t="s">
        <v>211</v>
      </c>
      <c r="FK36" s="156" t="s">
        <v>211</v>
      </c>
      <c r="FL36" s="156" t="s">
        <v>211</v>
      </c>
      <c r="FM36" s="156" t="s">
        <v>211</v>
      </c>
      <c r="FN36" s="156" t="s">
        <v>211</v>
      </c>
      <c r="FO36" s="156" t="s">
        <v>211</v>
      </c>
      <c r="FP36" s="156" t="s">
        <v>211</v>
      </c>
      <c r="FQ36" s="147" t="s">
        <v>515</v>
      </c>
    </row>
    <row r="37" spans="1:173" s="156" customFormat="1" ht="18">
      <c r="A37" s="131" t="s">
        <v>207</v>
      </c>
      <c r="B37" s="156" t="s">
        <v>208</v>
      </c>
      <c r="C37" s="156">
        <v>2009</v>
      </c>
      <c r="D37" s="147" t="s">
        <v>497</v>
      </c>
      <c r="E37" s="157">
        <f t="shared" si="4"/>
        <v>1192.44841</v>
      </c>
      <c r="F37" s="133" t="s">
        <v>211</v>
      </c>
      <c r="G37" s="133" t="s">
        <v>211</v>
      </c>
      <c r="H37" s="157">
        <f t="shared" si="5"/>
        <v>208.95552646051016</v>
      </c>
      <c r="I37" s="157">
        <f t="shared" si="13"/>
        <v>16.205647059985822</v>
      </c>
      <c r="J37" s="157">
        <f t="shared" si="14"/>
        <v>16.205647059985822</v>
      </c>
      <c r="K37" s="158" t="s">
        <v>148</v>
      </c>
      <c r="L37" s="159" t="s">
        <v>149</v>
      </c>
      <c r="M37" s="160" t="s">
        <v>496</v>
      </c>
      <c r="N37" s="146" t="s">
        <v>497</v>
      </c>
      <c r="O37" s="161" t="s">
        <v>150</v>
      </c>
      <c r="P37" s="161" t="s">
        <v>151</v>
      </c>
      <c r="Q37" s="146">
        <v>3</v>
      </c>
      <c r="R37" s="146">
        <v>4</v>
      </c>
      <c r="S37" s="162">
        <v>40</v>
      </c>
      <c r="T37" s="162">
        <v>42</v>
      </c>
      <c r="U37" s="162" t="s">
        <v>184</v>
      </c>
      <c r="V37" s="146" t="s">
        <v>211</v>
      </c>
      <c r="W37" s="146" t="s">
        <v>211</v>
      </c>
      <c r="X37" s="146" t="s">
        <v>209</v>
      </c>
      <c r="Y37" s="146">
        <v>4.7699999999999996</v>
      </c>
      <c r="Z37" s="146">
        <v>-20.93</v>
      </c>
      <c r="AA37" s="146" t="s">
        <v>211</v>
      </c>
      <c r="AB37" s="146" t="s">
        <v>211</v>
      </c>
      <c r="AC37" s="146">
        <v>-2693.5</v>
      </c>
      <c r="AD37" s="146" t="s">
        <v>211</v>
      </c>
      <c r="AE37" s="146" t="s">
        <v>211</v>
      </c>
      <c r="AF37" s="147" t="s">
        <v>210</v>
      </c>
      <c r="AG37" s="157">
        <v>1192.44841</v>
      </c>
      <c r="AH37" s="134" t="s">
        <v>211</v>
      </c>
      <c r="AI37" s="130" t="s">
        <v>211</v>
      </c>
      <c r="AJ37" s="130" t="s">
        <v>211</v>
      </c>
      <c r="AK37" s="130" t="s">
        <v>211</v>
      </c>
      <c r="AL37" s="132" t="s">
        <v>517</v>
      </c>
      <c r="AM37" s="146" t="s">
        <v>211</v>
      </c>
      <c r="AN37" s="146" t="s">
        <v>211</v>
      </c>
      <c r="AO37" s="146" t="s">
        <v>211</v>
      </c>
      <c r="AP37" s="146" t="s">
        <v>211</v>
      </c>
      <c r="AQ37" s="146" t="s">
        <v>211</v>
      </c>
      <c r="AR37" s="146" t="s">
        <v>211</v>
      </c>
      <c r="AS37" s="146" t="s">
        <v>211</v>
      </c>
      <c r="AT37" s="146" t="s">
        <v>211</v>
      </c>
      <c r="AU37" s="147" t="s">
        <v>212</v>
      </c>
      <c r="AV37" s="161" t="s">
        <v>213</v>
      </c>
      <c r="AW37" s="156">
        <v>50</v>
      </c>
      <c r="AX37" s="156">
        <v>2.99</v>
      </c>
      <c r="AY37" s="147" t="s">
        <v>215</v>
      </c>
      <c r="AZ37" s="146" t="s">
        <v>153</v>
      </c>
      <c r="BA37" s="147" t="s">
        <v>216</v>
      </c>
      <c r="BB37" s="161" t="s">
        <v>253</v>
      </c>
      <c r="BC37" s="156">
        <v>3</v>
      </c>
      <c r="BD37" s="165">
        <v>0.29627314724385317</v>
      </c>
      <c r="BE37" s="181">
        <v>21.68</v>
      </c>
      <c r="BF37" s="147" t="s">
        <v>222</v>
      </c>
      <c r="BG37" s="179">
        <v>0.33</v>
      </c>
      <c r="BH37" s="146" t="s">
        <v>211</v>
      </c>
      <c r="BI37" s="146" t="s">
        <v>211</v>
      </c>
      <c r="BJ37" s="163" t="s">
        <v>211</v>
      </c>
      <c r="BK37" s="167" t="s">
        <v>278</v>
      </c>
      <c r="BL37" s="146" t="s">
        <v>211</v>
      </c>
      <c r="BM37" s="146" t="s">
        <v>211</v>
      </c>
      <c r="BN37" s="147" t="s">
        <v>215</v>
      </c>
      <c r="BO37" s="147" t="s">
        <v>279</v>
      </c>
      <c r="BP37" s="156" t="s">
        <v>211</v>
      </c>
      <c r="BQ37" s="156" t="s">
        <v>211</v>
      </c>
      <c r="BR37" s="156" t="s">
        <v>211</v>
      </c>
      <c r="BS37" s="156" t="s">
        <v>211</v>
      </c>
      <c r="BT37" s="156" t="s">
        <v>280</v>
      </c>
      <c r="BU37" s="156">
        <v>50</v>
      </c>
      <c r="BV37" s="156" t="s">
        <v>211</v>
      </c>
      <c r="BW37" s="156" t="s">
        <v>211</v>
      </c>
      <c r="BX37" s="193">
        <f t="shared" si="15"/>
        <v>25.533783710906086</v>
      </c>
      <c r="BY37" s="147" t="s">
        <v>281</v>
      </c>
      <c r="BZ37" s="168">
        <f t="shared" si="8"/>
        <v>0.32843113601716212</v>
      </c>
      <c r="CA37" s="168">
        <f t="shared" si="9"/>
        <v>0.33843563871898397</v>
      </c>
      <c r="CB37" s="186" t="s">
        <v>211</v>
      </c>
      <c r="CC37" s="142">
        <v>3.2616281646799297</v>
      </c>
      <c r="CD37" s="169" t="s">
        <v>302</v>
      </c>
      <c r="CE37" s="170">
        <f t="shared" si="10"/>
        <v>9.7848844940397889E-2</v>
      </c>
      <c r="CF37" s="140">
        <f t="shared" si="2"/>
        <v>9.7848844940397889E-2</v>
      </c>
      <c r="CG37" s="147" t="s">
        <v>283</v>
      </c>
      <c r="CH37" s="147" t="s">
        <v>284</v>
      </c>
      <c r="CI37" s="147" t="s">
        <v>285</v>
      </c>
      <c r="CJ37" s="147"/>
      <c r="CK37" s="147" t="s">
        <v>211</v>
      </c>
      <c r="CL37" s="147" t="s">
        <v>284</v>
      </c>
      <c r="CM37" s="147" t="s">
        <v>211</v>
      </c>
      <c r="CN37" s="147" t="s">
        <v>211</v>
      </c>
      <c r="CO37" s="147" t="s">
        <v>211</v>
      </c>
      <c r="CP37" s="147" t="s">
        <v>211</v>
      </c>
      <c r="CQ37" s="147" t="s">
        <v>211</v>
      </c>
      <c r="CR37" s="147" t="s">
        <v>211</v>
      </c>
      <c r="CS37" s="147" t="s">
        <v>211</v>
      </c>
      <c r="CT37" s="147" t="s">
        <v>211</v>
      </c>
      <c r="CU37" s="178">
        <v>36.316347758664961</v>
      </c>
      <c r="CV37" s="172" t="s">
        <v>303</v>
      </c>
      <c r="CW37" s="161">
        <v>0.06</v>
      </c>
      <c r="CX37" s="147" t="s">
        <v>304</v>
      </c>
      <c r="CY37" s="146" t="s">
        <v>305</v>
      </c>
      <c r="CZ37" s="146" t="s">
        <v>211</v>
      </c>
      <c r="DA37" s="146" t="s">
        <v>211</v>
      </c>
      <c r="DB37" s="173" t="s">
        <v>306</v>
      </c>
      <c r="DC37" s="146" t="s">
        <v>305</v>
      </c>
      <c r="DD37" s="146" t="s">
        <v>211</v>
      </c>
      <c r="DE37" s="146" t="s">
        <v>211</v>
      </c>
      <c r="DF37" s="173" t="s">
        <v>306</v>
      </c>
      <c r="DG37" s="146" t="s">
        <v>305</v>
      </c>
      <c r="DH37" s="146" t="s">
        <v>211</v>
      </c>
      <c r="DI37" s="146" t="s">
        <v>211</v>
      </c>
      <c r="DJ37" s="173" t="s">
        <v>306</v>
      </c>
      <c r="DK37" s="146">
        <v>416</v>
      </c>
      <c r="DL37" s="146" t="s">
        <v>211</v>
      </c>
      <c r="DM37" s="146" t="s">
        <v>211</v>
      </c>
      <c r="DN37" s="147" t="s">
        <v>307</v>
      </c>
      <c r="DO37" s="146">
        <v>39.5</v>
      </c>
      <c r="DP37" s="146" t="s">
        <v>211</v>
      </c>
      <c r="DQ37" s="146" t="s">
        <v>211</v>
      </c>
      <c r="DR37" s="147" t="s">
        <v>308</v>
      </c>
      <c r="DS37" s="147" t="s">
        <v>309</v>
      </c>
      <c r="DT37" s="147" t="s">
        <v>310</v>
      </c>
      <c r="DU37" s="148">
        <f t="shared" si="3"/>
        <v>1.0193436101725049</v>
      </c>
      <c r="DV37" s="146" t="s">
        <v>211</v>
      </c>
      <c r="DW37" s="146" t="s">
        <v>211</v>
      </c>
      <c r="DX37" s="147" t="s">
        <v>507</v>
      </c>
      <c r="DY37" s="149" t="s">
        <v>311</v>
      </c>
      <c r="DZ37" s="147" t="s">
        <v>312</v>
      </c>
      <c r="EA37" s="147" t="s">
        <v>348</v>
      </c>
      <c r="EB37" s="147" t="s">
        <v>314</v>
      </c>
      <c r="EC37" s="174" t="s">
        <v>315</v>
      </c>
      <c r="ED37" s="174" t="s">
        <v>315</v>
      </c>
      <c r="EE37" s="147" t="s">
        <v>543</v>
      </c>
      <c r="EF37" s="147" t="s">
        <v>211</v>
      </c>
      <c r="EG37" s="147" t="s">
        <v>211</v>
      </c>
      <c r="EH37" s="147" t="s">
        <v>371</v>
      </c>
      <c r="EI37" s="147" t="s">
        <v>406</v>
      </c>
      <c r="EJ37" s="147" t="s">
        <v>373</v>
      </c>
      <c r="EK37" s="165">
        <v>2271.3490059017245</v>
      </c>
      <c r="EL37" s="147" t="s">
        <v>429</v>
      </c>
      <c r="EM37" s="146">
        <v>54</v>
      </c>
      <c r="EN37" s="146">
        <v>54</v>
      </c>
      <c r="EO37" s="156" t="s">
        <v>211</v>
      </c>
      <c r="EP37" s="156" t="s">
        <v>211</v>
      </c>
      <c r="EQ37" s="156" t="s">
        <v>211</v>
      </c>
      <c r="ER37" s="156" t="s">
        <v>211</v>
      </c>
      <c r="ES37" s="175">
        <v>8.2418423485972703</v>
      </c>
      <c r="ET37" s="147" t="s">
        <v>430</v>
      </c>
      <c r="EU37" s="146">
        <v>0.03</v>
      </c>
      <c r="EV37" s="146">
        <v>0.03</v>
      </c>
      <c r="EW37" s="176">
        <v>208.95552646051016</v>
      </c>
      <c r="EX37" s="177">
        <v>0</v>
      </c>
      <c r="EY37" s="147" t="s">
        <v>468</v>
      </c>
      <c r="EZ37" s="176">
        <v>208.95552646051016</v>
      </c>
      <c r="FA37" s="178">
        <v>16.205647059985822</v>
      </c>
      <c r="FB37" s="178">
        <v>16.205647059985822</v>
      </c>
      <c r="FC37" s="147" t="s">
        <v>491</v>
      </c>
      <c r="FD37" s="147" t="s">
        <v>492</v>
      </c>
      <c r="FE37" s="156" t="s">
        <v>211</v>
      </c>
      <c r="FF37" s="156" t="s">
        <v>211</v>
      </c>
      <c r="FG37" s="156" t="s">
        <v>211</v>
      </c>
      <c r="FH37" s="156" t="s">
        <v>211</v>
      </c>
      <c r="FI37" s="156" t="s">
        <v>211</v>
      </c>
      <c r="FJ37" s="156" t="s">
        <v>211</v>
      </c>
      <c r="FK37" s="156" t="s">
        <v>211</v>
      </c>
      <c r="FL37" s="156" t="s">
        <v>211</v>
      </c>
      <c r="FM37" s="156" t="s">
        <v>211</v>
      </c>
      <c r="FN37" s="156" t="s">
        <v>211</v>
      </c>
      <c r="FO37" s="156" t="s">
        <v>211</v>
      </c>
      <c r="FP37" s="156" t="s">
        <v>211</v>
      </c>
      <c r="FQ37" s="147" t="s">
        <v>515</v>
      </c>
    </row>
    <row r="38" spans="1:173" s="156" customFormat="1" ht="18">
      <c r="A38" s="131" t="s">
        <v>207</v>
      </c>
      <c r="B38" s="156" t="s">
        <v>208</v>
      </c>
      <c r="C38" s="156">
        <v>2009</v>
      </c>
      <c r="D38" s="147" t="s">
        <v>497</v>
      </c>
      <c r="E38" s="157">
        <f t="shared" si="4"/>
        <v>1212.5485370000001</v>
      </c>
      <c r="F38" s="133" t="s">
        <v>211</v>
      </c>
      <c r="G38" s="133" t="s">
        <v>211</v>
      </c>
      <c r="H38" s="157">
        <f t="shared" si="5"/>
        <v>221.29656787251821</v>
      </c>
      <c r="I38" s="157">
        <f t="shared" si="13"/>
        <v>17.304379967755271</v>
      </c>
      <c r="J38" s="157">
        <f t="shared" si="14"/>
        <v>17.304379967755271</v>
      </c>
      <c r="K38" s="158" t="s">
        <v>148</v>
      </c>
      <c r="L38" s="159" t="s">
        <v>149</v>
      </c>
      <c r="M38" s="160" t="s">
        <v>496</v>
      </c>
      <c r="N38" s="146" t="s">
        <v>497</v>
      </c>
      <c r="O38" s="161" t="s">
        <v>150</v>
      </c>
      <c r="P38" s="161" t="s">
        <v>151</v>
      </c>
      <c r="Q38" s="146">
        <v>3</v>
      </c>
      <c r="R38" s="146">
        <v>4</v>
      </c>
      <c r="S38" s="162">
        <v>68</v>
      </c>
      <c r="T38" s="162">
        <v>70</v>
      </c>
      <c r="U38" s="162" t="s">
        <v>185</v>
      </c>
      <c r="V38" s="146" t="s">
        <v>211</v>
      </c>
      <c r="W38" s="146" t="s">
        <v>211</v>
      </c>
      <c r="X38" s="146" t="s">
        <v>209</v>
      </c>
      <c r="Y38" s="146">
        <v>4.7699999999999996</v>
      </c>
      <c r="Z38" s="146">
        <v>-20.93</v>
      </c>
      <c r="AA38" s="146" t="s">
        <v>211</v>
      </c>
      <c r="AB38" s="146" t="s">
        <v>211</v>
      </c>
      <c r="AC38" s="146">
        <v>-2693.5</v>
      </c>
      <c r="AD38" s="146" t="s">
        <v>211</v>
      </c>
      <c r="AE38" s="146" t="s">
        <v>211</v>
      </c>
      <c r="AF38" s="147" t="s">
        <v>210</v>
      </c>
      <c r="AG38" s="157">
        <v>1212.5485370000001</v>
      </c>
      <c r="AH38" s="134" t="s">
        <v>211</v>
      </c>
      <c r="AI38" s="130" t="s">
        <v>211</v>
      </c>
      <c r="AJ38" s="130" t="s">
        <v>211</v>
      </c>
      <c r="AK38" s="130" t="s">
        <v>211</v>
      </c>
      <c r="AL38" s="132" t="s">
        <v>517</v>
      </c>
      <c r="AM38" s="146" t="s">
        <v>211</v>
      </c>
      <c r="AN38" s="146" t="s">
        <v>211</v>
      </c>
      <c r="AO38" s="146" t="s">
        <v>211</v>
      </c>
      <c r="AP38" s="146" t="s">
        <v>211</v>
      </c>
      <c r="AQ38" s="146" t="s">
        <v>211</v>
      </c>
      <c r="AR38" s="146" t="s">
        <v>211</v>
      </c>
      <c r="AS38" s="146" t="s">
        <v>211</v>
      </c>
      <c r="AT38" s="146" t="s">
        <v>211</v>
      </c>
      <c r="AU38" s="147" t="s">
        <v>212</v>
      </c>
      <c r="AV38" s="161" t="s">
        <v>213</v>
      </c>
      <c r="AW38" s="156">
        <v>50</v>
      </c>
      <c r="AX38" s="156">
        <v>2.94</v>
      </c>
      <c r="AY38" s="147" t="s">
        <v>215</v>
      </c>
      <c r="AZ38" s="146" t="s">
        <v>153</v>
      </c>
      <c r="BA38" s="147" t="s">
        <v>216</v>
      </c>
      <c r="BB38" s="161" t="s">
        <v>254</v>
      </c>
      <c r="BC38" s="156">
        <v>3</v>
      </c>
      <c r="BD38" s="165">
        <v>0.2676647986651281</v>
      </c>
      <c r="BE38" s="181">
        <v>21.419999999999998</v>
      </c>
      <c r="BF38" s="147" t="s">
        <v>222</v>
      </c>
      <c r="BG38" s="179">
        <v>0.33</v>
      </c>
      <c r="BH38" s="146" t="s">
        <v>211</v>
      </c>
      <c r="BI38" s="146" t="s">
        <v>211</v>
      </c>
      <c r="BJ38" s="163" t="s">
        <v>211</v>
      </c>
      <c r="BK38" s="167" t="s">
        <v>278</v>
      </c>
      <c r="BL38" s="146" t="s">
        <v>211</v>
      </c>
      <c r="BM38" s="146" t="s">
        <v>211</v>
      </c>
      <c r="BN38" s="147" t="s">
        <v>215</v>
      </c>
      <c r="BO38" s="147" t="s">
        <v>279</v>
      </c>
      <c r="BP38" s="156" t="s">
        <v>211</v>
      </c>
      <c r="BQ38" s="156" t="s">
        <v>211</v>
      </c>
      <c r="BR38" s="156" t="s">
        <v>211</v>
      </c>
      <c r="BS38" s="156" t="s">
        <v>211</v>
      </c>
      <c r="BT38" s="156" t="s">
        <v>280</v>
      </c>
      <c r="BU38" s="156">
        <v>50</v>
      </c>
      <c r="BV38" s="156" t="s">
        <v>211</v>
      </c>
      <c r="BW38" s="156" t="s">
        <v>211</v>
      </c>
      <c r="BX38" s="193">
        <f t="shared" si="15"/>
        <v>24.971017370479661</v>
      </c>
      <c r="BY38" s="147" t="s">
        <v>281</v>
      </c>
      <c r="BZ38" s="168">
        <f t="shared" si="8"/>
        <v>0.32843113601716212</v>
      </c>
      <c r="CA38" s="168">
        <f t="shared" si="9"/>
        <v>0.33843563871898397</v>
      </c>
      <c r="CB38" s="186" t="s">
        <v>211</v>
      </c>
      <c r="CC38" s="142">
        <v>3.1005438670328296</v>
      </c>
      <c r="CD38" s="169" t="s">
        <v>302</v>
      </c>
      <c r="CE38" s="170">
        <f t="shared" si="10"/>
        <v>9.3016316010984881E-2</v>
      </c>
      <c r="CF38" s="140">
        <f t="shared" si="2"/>
        <v>9.3016316010984881E-2</v>
      </c>
      <c r="CG38" s="147" t="s">
        <v>283</v>
      </c>
      <c r="CH38" s="147" t="s">
        <v>284</v>
      </c>
      <c r="CI38" s="147" t="s">
        <v>285</v>
      </c>
      <c r="CJ38" s="147"/>
      <c r="CK38" s="147" t="s">
        <v>211</v>
      </c>
      <c r="CL38" s="147" t="s">
        <v>284</v>
      </c>
      <c r="CM38" s="147" t="s">
        <v>211</v>
      </c>
      <c r="CN38" s="147" t="s">
        <v>211</v>
      </c>
      <c r="CO38" s="147" t="s">
        <v>211</v>
      </c>
      <c r="CP38" s="147" t="s">
        <v>211</v>
      </c>
      <c r="CQ38" s="147" t="s">
        <v>211</v>
      </c>
      <c r="CR38" s="147" t="s">
        <v>211</v>
      </c>
      <c r="CS38" s="147" t="s">
        <v>211</v>
      </c>
      <c r="CT38" s="147" t="s">
        <v>211</v>
      </c>
      <c r="CU38" s="178">
        <v>36.213182287548143</v>
      </c>
      <c r="CV38" s="172" t="s">
        <v>303</v>
      </c>
      <c r="CW38" s="161">
        <v>0.06</v>
      </c>
      <c r="CX38" s="147" t="s">
        <v>304</v>
      </c>
      <c r="CY38" s="146" t="s">
        <v>305</v>
      </c>
      <c r="CZ38" s="146" t="s">
        <v>211</v>
      </c>
      <c r="DA38" s="146" t="s">
        <v>211</v>
      </c>
      <c r="DB38" s="173" t="s">
        <v>306</v>
      </c>
      <c r="DC38" s="146" t="s">
        <v>305</v>
      </c>
      <c r="DD38" s="146" t="s">
        <v>211</v>
      </c>
      <c r="DE38" s="146" t="s">
        <v>211</v>
      </c>
      <c r="DF38" s="173" t="s">
        <v>306</v>
      </c>
      <c r="DG38" s="146" t="s">
        <v>305</v>
      </c>
      <c r="DH38" s="146" t="s">
        <v>211</v>
      </c>
      <c r="DI38" s="146" t="s">
        <v>211</v>
      </c>
      <c r="DJ38" s="173" t="s">
        <v>306</v>
      </c>
      <c r="DK38" s="146">
        <v>416</v>
      </c>
      <c r="DL38" s="146" t="s">
        <v>211</v>
      </c>
      <c r="DM38" s="146" t="s">
        <v>211</v>
      </c>
      <c r="DN38" s="147" t="s">
        <v>307</v>
      </c>
      <c r="DO38" s="146">
        <v>39.5</v>
      </c>
      <c r="DP38" s="146" t="s">
        <v>211</v>
      </c>
      <c r="DQ38" s="146" t="s">
        <v>211</v>
      </c>
      <c r="DR38" s="147" t="s">
        <v>308</v>
      </c>
      <c r="DS38" s="147" t="s">
        <v>309</v>
      </c>
      <c r="DT38" s="147" t="s">
        <v>310</v>
      </c>
      <c r="DU38" s="148">
        <f t="shared" si="3"/>
        <v>1.0193713010902854</v>
      </c>
      <c r="DV38" s="146" t="s">
        <v>211</v>
      </c>
      <c r="DW38" s="146" t="s">
        <v>211</v>
      </c>
      <c r="DX38" s="147" t="s">
        <v>507</v>
      </c>
      <c r="DY38" s="149" t="s">
        <v>311</v>
      </c>
      <c r="DZ38" s="147" t="s">
        <v>312</v>
      </c>
      <c r="EA38" s="147" t="s">
        <v>349</v>
      </c>
      <c r="EB38" s="147" t="s">
        <v>314</v>
      </c>
      <c r="EC38" s="174" t="s">
        <v>315</v>
      </c>
      <c r="ED38" s="174" t="s">
        <v>315</v>
      </c>
      <c r="EE38" s="147" t="s">
        <v>543</v>
      </c>
      <c r="EF38" s="147" t="s">
        <v>211</v>
      </c>
      <c r="EG38" s="147" t="s">
        <v>211</v>
      </c>
      <c r="EH38" s="147" t="s">
        <v>371</v>
      </c>
      <c r="EI38" s="147" t="s">
        <v>407</v>
      </c>
      <c r="EJ38" s="147" t="s">
        <v>373</v>
      </c>
      <c r="EK38" s="165">
        <v>2266.4286771210827</v>
      </c>
      <c r="EL38" s="147" t="s">
        <v>429</v>
      </c>
      <c r="EM38" s="146">
        <v>54</v>
      </c>
      <c r="EN38" s="146">
        <v>54</v>
      </c>
      <c r="EO38" s="156" t="s">
        <v>211</v>
      </c>
      <c r="EP38" s="156" t="s">
        <v>211</v>
      </c>
      <c r="EQ38" s="156" t="s">
        <v>211</v>
      </c>
      <c r="ER38" s="156" t="s">
        <v>211</v>
      </c>
      <c r="ES38" s="175">
        <v>8.223881417973379</v>
      </c>
      <c r="ET38" s="147" t="s">
        <v>430</v>
      </c>
      <c r="EU38" s="146">
        <v>0.03</v>
      </c>
      <c r="EV38" s="146">
        <v>0.03</v>
      </c>
      <c r="EW38" s="176">
        <v>221.29656787251821</v>
      </c>
      <c r="EX38" s="177">
        <v>0</v>
      </c>
      <c r="EY38" s="147" t="s">
        <v>469</v>
      </c>
      <c r="EZ38" s="176">
        <v>221.29656787251821</v>
      </c>
      <c r="FA38" s="178">
        <v>17.304379967755271</v>
      </c>
      <c r="FB38" s="178">
        <v>17.304379967755271</v>
      </c>
      <c r="FC38" s="147" t="s">
        <v>491</v>
      </c>
      <c r="FD38" s="147" t="s">
        <v>492</v>
      </c>
      <c r="FE38" s="156" t="s">
        <v>211</v>
      </c>
      <c r="FF38" s="156" t="s">
        <v>211</v>
      </c>
      <c r="FG38" s="156" t="s">
        <v>211</v>
      </c>
      <c r="FH38" s="156" t="s">
        <v>211</v>
      </c>
      <c r="FI38" s="156" t="s">
        <v>211</v>
      </c>
      <c r="FJ38" s="156" t="s">
        <v>211</v>
      </c>
      <c r="FK38" s="156" t="s">
        <v>211</v>
      </c>
      <c r="FL38" s="156" t="s">
        <v>211</v>
      </c>
      <c r="FM38" s="156" t="s">
        <v>211</v>
      </c>
      <c r="FN38" s="156" t="s">
        <v>211</v>
      </c>
      <c r="FO38" s="156" t="s">
        <v>211</v>
      </c>
      <c r="FP38" s="156" t="s">
        <v>211</v>
      </c>
      <c r="FQ38" s="147" t="s">
        <v>515</v>
      </c>
    </row>
    <row r="39" spans="1:173" s="156" customFormat="1" ht="18">
      <c r="A39" s="131" t="s">
        <v>207</v>
      </c>
      <c r="B39" s="156" t="s">
        <v>208</v>
      </c>
      <c r="C39" s="156">
        <v>2009</v>
      </c>
      <c r="D39" s="147" t="s">
        <v>497</v>
      </c>
      <c r="E39" s="157">
        <f t="shared" si="4"/>
        <v>1233.2891480000001</v>
      </c>
      <c r="F39" s="133" t="s">
        <v>211</v>
      </c>
      <c r="G39" s="133" t="s">
        <v>211</v>
      </c>
      <c r="H39" s="157">
        <f t="shared" si="5"/>
        <v>243.60245258806813</v>
      </c>
      <c r="I39" s="157">
        <f t="shared" si="13"/>
        <v>19.45303160783018</v>
      </c>
      <c r="J39" s="157">
        <f t="shared" si="14"/>
        <v>19.45303160783018</v>
      </c>
      <c r="K39" s="158" t="s">
        <v>148</v>
      </c>
      <c r="L39" s="159" t="s">
        <v>149</v>
      </c>
      <c r="M39" s="160" t="s">
        <v>496</v>
      </c>
      <c r="N39" s="146" t="s">
        <v>497</v>
      </c>
      <c r="O39" s="161" t="s">
        <v>150</v>
      </c>
      <c r="P39" s="161" t="s">
        <v>151</v>
      </c>
      <c r="Q39" s="146">
        <v>3</v>
      </c>
      <c r="R39" s="146">
        <v>4</v>
      </c>
      <c r="S39" s="162">
        <v>96</v>
      </c>
      <c r="T39" s="162">
        <v>98</v>
      </c>
      <c r="U39" s="162" t="s">
        <v>186</v>
      </c>
      <c r="V39" s="146" t="s">
        <v>211</v>
      </c>
      <c r="W39" s="146" t="s">
        <v>211</v>
      </c>
      <c r="X39" s="146" t="s">
        <v>209</v>
      </c>
      <c r="Y39" s="146">
        <v>4.7699999999999996</v>
      </c>
      <c r="Z39" s="146">
        <v>-20.93</v>
      </c>
      <c r="AA39" s="146" t="s">
        <v>211</v>
      </c>
      <c r="AB39" s="146" t="s">
        <v>211</v>
      </c>
      <c r="AC39" s="146">
        <v>-2693.5</v>
      </c>
      <c r="AD39" s="146" t="s">
        <v>211</v>
      </c>
      <c r="AE39" s="146" t="s">
        <v>211</v>
      </c>
      <c r="AF39" s="147" t="s">
        <v>210</v>
      </c>
      <c r="AG39" s="157">
        <v>1233.2891480000001</v>
      </c>
      <c r="AH39" s="134" t="s">
        <v>211</v>
      </c>
      <c r="AI39" s="130" t="s">
        <v>211</v>
      </c>
      <c r="AJ39" s="130" t="s">
        <v>211</v>
      </c>
      <c r="AK39" s="130" t="s">
        <v>211</v>
      </c>
      <c r="AL39" s="132" t="s">
        <v>517</v>
      </c>
      <c r="AM39" s="146" t="s">
        <v>211</v>
      </c>
      <c r="AN39" s="146" t="s">
        <v>211</v>
      </c>
      <c r="AO39" s="146" t="s">
        <v>211</v>
      </c>
      <c r="AP39" s="146" t="s">
        <v>211</v>
      </c>
      <c r="AQ39" s="146" t="s">
        <v>211</v>
      </c>
      <c r="AR39" s="146" t="s">
        <v>211</v>
      </c>
      <c r="AS39" s="146" t="s">
        <v>211</v>
      </c>
      <c r="AT39" s="146" t="s">
        <v>211</v>
      </c>
      <c r="AU39" s="147" t="s">
        <v>212</v>
      </c>
      <c r="AV39" s="161" t="s">
        <v>213</v>
      </c>
      <c r="AW39" s="156">
        <v>50</v>
      </c>
      <c r="AX39" s="156">
        <v>3.4</v>
      </c>
      <c r="AY39" s="147" t="s">
        <v>215</v>
      </c>
      <c r="AZ39" s="146" t="s">
        <v>153</v>
      </c>
      <c r="BA39" s="147" t="s">
        <v>216</v>
      </c>
      <c r="BB39" s="161" t="s">
        <v>255</v>
      </c>
      <c r="BC39" s="156">
        <v>3</v>
      </c>
      <c r="BD39" s="165">
        <v>0.30338827341287355</v>
      </c>
      <c r="BE39" s="181">
        <v>21.16</v>
      </c>
      <c r="BF39" s="147" t="s">
        <v>222</v>
      </c>
      <c r="BG39" s="179">
        <v>0.33</v>
      </c>
      <c r="BH39" s="146" t="s">
        <v>211</v>
      </c>
      <c r="BI39" s="146" t="s">
        <v>211</v>
      </c>
      <c r="BJ39" s="163" t="s">
        <v>211</v>
      </c>
      <c r="BK39" s="167" t="s">
        <v>278</v>
      </c>
      <c r="BL39" s="146" t="s">
        <v>211</v>
      </c>
      <c r="BM39" s="146" t="s">
        <v>211</v>
      </c>
      <c r="BN39" s="147" t="s">
        <v>215</v>
      </c>
      <c r="BO39" s="147" t="s">
        <v>279</v>
      </c>
      <c r="BP39" s="156" t="s">
        <v>211</v>
      </c>
      <c r="BQ39" s="156" t="s">
        <v>211</v>
      </c>
      <c r="BR39" s="156" t="s">
        <v>211</v>
      </c>
      <c r="BS39" s="156" t="s">
        <v>211</v>
      </c>
      <c r="BT39" s="156" t="s">
        <v>280</v>
      </c>
      <c r="BU39" s="156">
        <v>50</v>
      </c>
      <c r="BV39" s="156" t="s">
        <v>211</v>
      </c>
      <c r="BW39" s="156" t="s">
        <v>211</v>
      </c>
      <c r="BX39" s="193">
        <f t="shared" si="15"/>
        <v>25.683427931657082</v>
      </c>
      <c r="BY39" s="147" t="s">
        <v>281</v>
      </c>
      <c r="BZ39" s="168">
        <f t="shared" si="8"/>
        <v>0.32843113601716212</v>
      </c>
      <c r="CA39" s="168">
        <f t="shared" si="9"/>
        <v>0.33843563871898397</v>
      </c>
      <c r="CB39" s="186" t="s">
        <v>211</v>
      </c>
      <c r="CC39" s="142">
        <v>3.3058528472265523</v>
      </c>
      <c r="CD39" s="169" t="s">
        <v>302</v>
      </c>
      <c r="CE39" s="170">
        <f t="shared" si="10"/>
        <v>9.9175585416796566E-2</v>
      </c>
      <c r="CF39" s="140">
        <f t="shared" si="2"/>
        <v>9.9175585416796566E-2</v>
      </c>
      <c r="CG39" s="147" t="s">
        <v>283</v>
      </c>
      <c r="CH39" s="147" t="s">
        <v>284</v>
      </c>
      <c r="CI39" s="147" t="s">
        <v>285</v>
      </c>
      <c r="CJ39" s="147"/>
      <c r="CK39" s="147" t="s">
        <v>211</v>
      </c>
      <c r="CL39" s="147" t="s">
        <v>284</v>
      </c>
      <c r="CM39" s="147" t="s">
        <v>211</v>
      </c>
      <c r="CN39" s="147" t="s">
        <v>211</v>
      </c>
      <c r="CO39" s="147" t="s">
        <v>211</v>
      </c>
      <c r="CP39" s="147" t="s">
        <v>211</v>
      </c>
      <c r="CQ39" s="147" t="s">
        <v>211</v>
      </c>
      <c r="CR39" s="147" t="s">
        <v>211</v>
      </c>
      <c r="CS39" s="147" t="s">
        <v>211</v>
      </c>
      <c r="CT39" s="147" t="s">
        <v>211</v>
      </c>
      <c r="CU39" s="178">
        <v>35.773783750706038</v>
      </c>
      <c r="CV39" s="172" t="s">
        <v>303</v>
      </c>
      <c r="CW39" s="161">
        <v>0.06</v>
      </c>
      <c r="CX39" s="147" t="s">
        <v>304</v>
      </c>
      <c r="CY39" s="146" t="s">
        <v>305</v>
      </c>
      <c r="CZ39" s="146" t="s">
        <v>211</v>
      </c>
      <c r="DA39" s="146" t="s">
        <v>211</v>
      </c>
      <c r="DB39" s="173" t="s">
        <v>306</v>
      </c>
      <c r="DC39" s="146" t="s">
        <v>305</v>
      </c>
      <c r="DD39" s="146" t="s">
        <v>211</v>
      </c>
      <c r="DE39" s="146" t="s">
        <v>211</v>
      </c>
      <c r="DF39" s="173" t="s">
        <v>306</v>
      </c>
      <c r="DG39" s="146" t="s">
        <v>305</v>
      </c>
      <c r="DH39" s="146" t="s">
        <v>211</v>
      </c>
      <c r="DI39" s="146" t="s">
        <v>211</v>
      </c>
      <c r="DJ39" s="173" t="s">
        <v>306</v>
      </c>
      <c r="DK39" s="146">
        <v>416</v>
      </c>
      <c r="DL39" s="146" t="s">
        <v>211</v>
      </c>
      <c r="DM39" s="146" t="s">
        <v>211</v>
      </c>
      <c r="DN39" s="147" t="s">
        <v>307</v>
      </c>
      <c r="DO39" s="146">
        <v>39.5</v>
      </c>
      <c r="DP39" s="146" t="s">
        <v>211</v>
      </c>
      <c r="DQ39" s="146" t="s">
        <v>211</v>
      </c>
      <c r="DR39" s="147" t="s">
        <v>308</v>
      </c>
      <c r="DS39" s="147" t="s">
        <v>309</v>
      </c>
      <c r="DT39" s="147" t="s">
        <v>310</v>
      </c>
      <c r="DU39" s="148">
        <f t="shared" si="3"/>
        <v>1.0193362469286227</v>
      </c>
      <c r="DV39" s="146" t="s">
        <v>211</v>
      </c>
      <c r="DW39" s="146" t="s">
        <v>211</v>
      </c>
      <c r="DX39" s="147" t="s">
        <v>507</v>
      </c>
      <c r="DY39" s="149" t="s">
        <v>311</v>
      </c>
      <c r="DZ39" s="147" t="s">
        <v>312</v>
      </c>
      <c r="EA39" s="147" t="s">
        <v>350</v>
      </c>
      <c r="EB39" s="147" t="s">
        <v>314</v>
      </c>
      <c r="EC39" s="174" t="s">
        <v>315</v>
      </c>
      <c r="ED39" s="174" t="s">
        <v>315</v>
      </c>
      <c r="EE39" s="147" t="s">
        <v>543</v>
      </c>
      <c r="EF39" s="147" t="s">
        <v>211</v>
      </c>
      <c r="EG39" s="147" t="s">
        <v>211</v>
      </c>
      <c r="EH39" s="147" t="s">
        <v>371</v>
      </c>
      <c r="EI39" s="147" t="s">
        <v>408</v>
      </c>
      <c r="EJ39" s="147" t="s">
        <v>373</v>
      </c>
      <c r="EK39" s="165">
        <v>2234.6646584404411</v>
      </c>
      <c r="EL39" s="147" t="s">
        <v>429</v>
      </c>
      <c r="EM39" s="146">
        <v>54</v>
      </c>
      <c r="EN39" s="146">
        <v>54</v>
      </c>
      <c r="EO39" s="156" t="s">
        <v>211</v>
      </c>
      <c r="EP39" s="156" t="s">
        <v>211</v>
      </c>
      <c r="EQ39" s="156" t="s">
        <v>211</v>
      </c>
      <c r="ER39" s="156" t="s">
        <v>211</v>
      </c>
      <c r="ES39" s="175">
        <v>8.1875720774694862</v>
      </c>
      <c r="ET39" s="147" t="s">
        <v>430</v>
      </c>
      <c r="EU39" s="146">
        <v>0.03</v>
      </c>
      <c r="EV39" s="146">
        <v>0.03</v>
      </c>
      <c r="EW39" s="176">
        <v>243.60245258806813</v>
      </c>
      <c r="EX39" s="177">
        <v>0</v>
      </c>
      <c r="EY39" s="147" t="s">
        <v>470</v>
      </c>
      <c r="EZ39" s="176">
        <v>243.60245258806813</v>
      </c>
      <c r="FA39" s="178">
        <v>19.45303160783018</v>
      </c>
      <c r="FB39" s="178">
        <v>19.45303160783018</v>
      </c>
      <c r="FC39" s="147" t="s">
        <v>491</v>
      </c>
      <c r="FD39" s="147" t="s">
        <v>492</v>
      </c>
      <c r="FE39" s="156" t="s">
        <v>211</v>
      </c>
      <c r="FF39" s="156" t="s">
        <v>211</v>
      </c>
      <c r="FG39" s="156" t="s">
        <v>211</v>
      </c>
      <c r="FH39" s="156" t="s">
        <v>211</v>
      </c>
      <c r="FI39" s="156" t="s">
        <v>211</v>
      </c>
      <c r="FJ39" s="156" t="s">
        <v>211</v>
      </c>
      <c r="FK39" s="156" t="s">
        <v>211</v>
      </c>
      <c r="FL39" s="156" t="s">
        <v>211</v>
      </c>
      <c r="FM39" s="156" t="s">
        <v>211</v>
      </c>
      <c r="FN39" s="156" t="s">
        <v>211</v>
      </c>
      <c r="FO39" s="156" t="s">
        <v>211</v>
      </c>
      <c r="FP39" s="156" t="s">
        <v>211</v>
      </c>
      <c r="FQ39" s="147" t="s">
        <v>515</v>
      </c>
    </row>
    <row r="40" spans="1:173" s="156" customFormat="1" ht="18">
      <c r="A40" s="131" t="s">
        <v>207</v>
      </c>
      <c r="B40" s="156" t="s">
        <v>208</v>
      </c>
      <c r="C40" s="156">
        <v>2009</v>
      </c>
      <c r="D40" s="147" t="s">
        <v>497</v>
      </c>
      <c r="E40" s="157">
        <f t="shared" si="4"/>
        <v>1238.6739540000001</v>
      </c>
      <c r="F40" s="133" t="s">
        <v>211</v>
      </c>
      <c r="G40" s="133" t="s">
        <v>211</v>
      </c>
      <c r="H40" s="157">
        <f t="shared" si="5"/>
        <v>270.38088947597714</v>
      </c>
      <c r="I40" s="157">
        <f t="shared" si="13"/>
        <v>22.030713819769446</v>
      </c>
      <c r="J40" s="157">
        <f t="shared" si="14"/>
        <v>22.030713819769446</v>
      </c>
      <c r="K40" s="158" t="s">
        <v>148</v>
      </c>
      <c r="L40" s="159" t="s">
        <v>149</v>
      </c>
      <c r="M40" s="160" t="s">
        <v>496</v>
      </c>
      <c r="N40" s="146" t="s">
        <v>497</v>
      </c>
      <c r="O40" s="161" t="s">
        <v>150</v>
      </c>
      <c r="P40" s="161" t="s">
        <v>151</v>
      </c>
      <c r="Q40" s="146">
        <v>3</v>
      </c>
      <c r="R40" s="146">
        <v>4</v>
      </c>
      <c r="S40" s="162">
        <v>103</v>
      </c>
      <c r="T40" s="162">
        <v>105</v>
      </c>
      <c r="U40" s="162" t="s">
        <v>187</v>
      </c>
      <c r="V40" s="146" t="s">
        <v>211</v>
      </c>
      <c r="W40" s="146" t="s">
        <v>211</v>
      </c>
      <c r="X40" s="146" t="s">
        <v>209</v>
      </c>
      <c r="Y40" s="146">
        <v>4.7699999999999996</v>
      </c>
      <c r="Z40" s="146">
        <v>-20.93</v>
      </c>
      <c r="AA40" s="146" t="s">
        <v>211</v>
      </c>
      <c r="AB40" s="146" t="s">
        <v>211</v>
      </c>
      <c r="AC40" s="146">
        <v>-2693.5</v>
      </c>
      <c r="AD40" s="146" t="s">
        <v>211</v>
      </c>
      <c r="AE40" s="146" t="s">
        <v>211</v>
      </c>
      <c r="AF40" s="147" t="s">
        <v>210</v>
      </c>
      <c r="AG40" s="157">
        <v>1238.6739540000001</v>
      </c>
      <c r="AH40" s="134" t="s">
        <v>211</v>
      </c>
      <c r="AI40" s="130" t="s">
        <v>211</v>
      </c>
      <c r="AJ40" s="130" t="s">
        <v>211</v>
      </c>
      <c r="AK40" s="130" t="s">
        <v>211</v>
      </c>
      <c r="AL40" s="132" t="s">
        <v>517</v>
      </c>
      <c r="AM40" s="146" t="s">
        <v>211</v>
      </c>
      <c r="AN40" s="146" t="s">
        <v>211</v>
      </c>
      <c r="AO40" s="146" t="s">
        <v>211</v>
      </c>
      <c r="AP40" s="146" t="s">
        <v>211</v>
      </c>
      <c r="AQ40" s="146" t="s">
        <v>211</v>
      </c>
      <c r="AR40" s="146" t="s">
        <v>211</v>
      </c>
      <c r="AS40" s="146" t="s">
        <v>211</v>
      </c>
      <c r="AT40" s="146" t="s">
        <v>211</v>
      </c>
      <c r="AU40" s="147" t="s">
        <v>212</v>
      </c>
      <c r="AV40" s="161" t="s">
        <v>213</v>
      </c>
      <c r="AW40" s="156">
        <v>50</v>
      </c>
      <c r="AX40" s="156">
        <v>2.97</v>
      </c>
      <c r="AY40" s="147" t="s">
        <v>215</v>
      </c>
      <c r="AZ40" s="146" t="s">
        <v>153</v>
      </c>
      <c r="BA40" s="147" t="s">
        <v>216</v>
      </c>
      <c r="BB40" s="161" t="s">
        <v>256</v>
      </c>
      <c r="BC40" s="156">
        <v>3</v>
      </c>
      <c r="BD40" s="165">
        <v>5.9254629448771329E-2</v>
      </c>
      <c r="BE40" s="181">
        <v>20.959999999999997</v>
      </c>
      <c r="BF40" s="147" t="s">
        <v>222</v>
      </c>
      <c r="BG40" s="179">
        <v>0.33</v>
      </c>
      <c r="BH40" s="146" t="s">
        <v>211</v>
      </c>
      <c r="BI40" s="146" t="s">
        <v>211</v>
      </c>
      <c r="BJ40" s="163" t="s">
        <v>211</v>
      </c>
      <c r="BK40" s="167" t="s">
        <v>278</v>
      </c>
      <c r="BL40" s="146" t="s">
        <v>211</v>
      </c>
      <c r="BM40" s="146" t="s">
        <v>211</v>
      </c>
      <c r="BN40" s="147" t="s">
        <v>215</v>
      </c>
      <c r="BO40" s="147" t="s">
        <v>279</v>
      </c>
      <c r="BP40" s="156" t="s">
        <v>211</v>
      </c>
      <c r="BQ40" s="156" t="s">
        <v>211</v>
      </c>
      <c r="BR40" s="156" t="s">
        <v>211</v>
      </c>
      <c r="BS40" s="156" t="s">
        <v>211</v>
      </c>
      <c r="BT40" s="156" t="s">
        <v>280</v>
      </c>
      <c r="BU40" s="156">
        <v>50</v>
      </c>
      <c r="BV40" s="156" t="s">
        <v>211</v>
      </c>
      <c r="BW40" s="156" t="s">
        <v>211</v>
      </c>
      <c r="BX40" s="193">
        <f t="shared" si="15"/>
        <v>26.598847401087898</v>
      </c>
      <c r="BY40" s="147" t="s">
        <v>281</v>
      </c>
      <c r="BZ40" s="168">
        <f t="shared" si="8"/>
        <v>0.32843113601715856</v>
      </c>
      <c r="CA40" s="168">
        <f t="shared" si="9"/>
        <v>0.33843563871898041</v>
      </c>
      <c r="CB40" s="186" t="s">
        <v>211</v>
      </c>
      <c r="CC40" s="142">
        <v>3.5897488428222193</v>
      </c>
      <c r="CD40" s="169" t="s">
        <v>302</v>
      </c>
      <c r="CE40" s="170">
        <f t="shared" si="10"/>
        <v>0.10769246528466657</v>
      </c>
      <c r="CF40" s="140">
        <f t="shared" si="2"/>
        <v>0.10769246528466657</v>
      </c>
      <c r="CG40" s="147" t="s">
        <v>283</v>
      </c>
      <c r="CH40" s="147" t="s">
        <v>284</v>
      </c>
      <c r="CI40" s="147" t="s">
        <v>285</v>
      </c>
      <c r="CJ40" s="147"/>
      <c r="CK40" s="147" t="s">
        <v>211</v>
      </c>
      <c r="CL40" s="147" t="s">
        <v>284</v>
      </c>
      <c r="CM40" s="147" t="s">
        <v>211</v>
      </c>
      <c r="CN40" s="147" t="s">
        <v>211</v>
      </c>
      <c r="CO40" s="147" t="s">
        <v>211</v>
      </c>
      <c r="CP40" s="147" t="s">
        <v>211</v>
      </c>
      <c r="CQ40" s="147" t="s">
        <v>211</v>
      </c>
      <c r="CR40" s="147" t="s">
        <v>211</v>
      </c>
      <c r="CS40" s="147" t="s">
        <v>211</v>
      </c>
      <c r="CT40" s="147" t="s">
        <v>211</v>
      </c>
      <c r="CU40" s="178">
        <v>35.79376250218229</v>
      </c>
      <c r="CV40" s="172" t="s">
        <v>303</v>
      </c>
      <c r="CW40" s="161">
        <v>0.06</v>
      </c>
      <c r="CX40" s="147" t="s">
        <v>304</v>
      </c>
      <c r="CY40" s="146" t="s">
        <v>305</v>
      </c>
      <c r="CZ40" s="146" t="s">
        <v>211</v>
      </c>
      <c r="DA40" s="146" t="s">
        <v>211</v>
      </c>
      <c r="DB40" s="173" t="s">
        <v>306</v>
      </c>
      <c r="DC40" s="146" t="s">
        <v>305</v>
      </c>
      <c r="DD40" s="146" t="s">
        <v>211</v>
      </c>
      <c r="DE40" s="146" t="s">
        <v>211</v>
      </c>
      <c r="DF40" s="173" t="s">
        <v>306</v>
      </c>
      <c r="DG40" s="146" t="s">
        <v>305</v>
      </c>
      <c r="DH40" s="146" t="s">
        <v>211</v>
      </c>
      <c r="DI40" s="146" t="s">
        <v>211</v>
      </c>
      <c r="DJ40" s="173" t="s">
        <v>306</v>
      </c>
      <c r="DK40" s="146">
        <v>416</v>
      </c>
      <c r="DL40" s="146" t="s">
        <v>211</v>
      </c>
      <c r="DM40" s="146" t="s">
        <v>211</v>
      </c>
      <c r="DN40" s="147" t="s">
        <v>307</v>
      </c>
      <c r="DO40" s="146">
        <v>39.5</v>
      </c>
      <c r="DP40" s="146" t="s">
        <v>211</v>
      </c>
      <c r="DQ40" s="146" t="s">
        <v>211</v>
      </c>
      <c r="DR40" s="147" t="s">
        <v>308</v>
      </c>
      <c r="DS40" s="147" t="s">
        <v>309</v>
      </c>
      <c r="DT40" s="147" t="s">
        <v>310</v>
      </c>
      <c r="DU40" s="148">
        <f t="shared" si="3"/>
        <v>1.0192912037136295</v>
      </c>
      <c r="DV40" s="146" t="s">
        <v>211</v>
      </c>
      <c r="DW40" s="146" t="s">
        <v>211</v>
      </c>
      <c r="DX40" s="147" t="s">
        <v>507</v>
      </c>
      <c r="DY40" s="149" t="s">
        <v>311</v>
      </c>
      <c r="DZ40" s="147" t="s">
        <v>312</v>
      </c>
      <c r="EA40" s="147" t="s">
        <v>351</v>
      </c>
      <c r="EB40" s="147" t="s">
        <v>314</v>
      </c>
      <c r="EC40" s="174" t="s">
        <v>315</v>
      </c>
      <c r="ED40" s="174" t="s">
        <v>315</v>
      </c>
      <c r="EE40" s="147" t="s">
        <v>543</v>
      </c>
      <c r="EF40" s="147" t="s">
        <v>211</v>
      </c>
      <c r="EG40" s="147" t="s">
        <v>211</v>
      </c>
      <c r="EH40" s="147" t="s">
        <v>371</v>
      </c>
      <c r="EI40" s="147" t="s">
        <v>409</v>
      </c>
      <c r="EJ40" s="147" t="s">
        <v>373</v>
      </c>
      <c r="EK40" s="165">
        <v>2235.0488542775943</v>
      </c>
      <c r="EL40" s="147" t="s">
        <v>429</v>
      </c>
      <c r="EM40" s="146">
        <v>54</v>
      </c>
      <c r="EN40" s="146">
        <v>54</v>
      </c>
      <c r="EO40" s="156" t="s">
        <v>211</v>
      </c>
      <c r="EP40" s="156" t="s">
        <v>211</v>
      </c>
      <c r="EQ40" s="156" t="s">
        <v>211</v>
      </c>
      <c r="ER40" s="156" t="s">
        <v>211</v>
      </c>
      <c r="ES40" s="175">
        <v>8.1512702031125084</v>
      </c>
      <c r="ET40" s="147" t="s">
        <v>430</v>
      </c>
      <c r="EU40" s="146">
        <v>0.03</v>
      </c>
      <c r="EV40" s="146">
        <v>0.03</v>
      </c>
      <c r="EW40" s="176">
        <v>270.38088947597714</v>
      </c>
      <c r="EX40" s="177">
        <v>0</v>
      </c>
      <c r="EY40" s="147" t="s">
        <v>471</v>
      </c>
      <c r="EZ40" s="176">
        <v>270.38088947597714</v>
      </c>
      <c r="FA40" s="178">
        <v>22.030713819769446</v>
      </c>
      <c r="FB40" s="178">
        <v>22.030713819769446</v>
      </c>
      <c r="FC40" s="147" t="s">
        <v>491</v>
      </c>
      <c r="FD40" s="147" t="s">
        <v>492</v>
      </c>
      <c r="FE40" s="156" t="s">
        <v>211</v>
      </c>
      <c r="FF40" s="156" t="s">
        <v>211</v>
      </c>
      <c r="FG40" s="156" t="s">
        <v>211</v>
      </c>
      <c r="FH40" s="156" t="s">
        <v>211</v>
      </c>
      <c r="FI40" s="156" t="s">
        <v>211</v>
      </c>
      <c r="FJ40" s="156" t="s">
        <v>211</v>
      </c>
      <c r="FK40" s="156" t="s">
        <v>211</v>
      </c>
      <c r="FL40" s="156" t="s">
        <v>211</v>
      </c>
      <c r="FM40" s="156" t="s">
        <v>211</v>
      </c>
      <c r="FN40" s="156" t="s">
        <v>211</v>
      </c>
      <c r="FO40" s="156" t="s">
        <v>211</v>
      </c>
      <c r="FP40" s="156" t="s">
        <v>211</v>
      </c>
      <c r="FQ40" s="147" t="s">
        <v>515</v>
      </c>
    </row>
    <row r="41" spans="1:173" s="156" customFormat="1" ht="18">
      <c r="A41" s="131" t="s">
        <v>207</v>
      </c>
      <c r="B41" s="156" t="s">
        <v>208</v>
      </c>
      <c r="C41" s="156">
        <v>2009</v>
      </c>
      <c r="D41" s="147" t="s">
        <v>497</v>
      </c>
      <c r="E41" s="157">
        <f t="shared" si="4"/>
        <v>1252.9975059999999</v>
      </c>
      <c r="F41" s="133" t="s">
        <v>211</v>
      </c>
      <c r="G41" s="133" t="s">
        <v>211</v>
      </c>
      <c r="H41" s="157">
        <f t="shared" si="5"/>
        <v>200.59394770374169</v>
      </c>
      <c r="I41" s="157">
        <f t="shared" si="13"/>
        <v>15.392678354100298</v>
      </c>
      <c r="J41" s="157">
        <f t="shared" si="14"/>
        <v>15.392678354100298</v>
      </c>
      <c r="K41" s="158" t="s">
        <v>148</v>
      </c>
      <c r="L41" s="159" t="s">
        <v>149</v>
      </c>
      <c r="M41" s="160" t="s">
        <v>496</v>
      </c>
      <c r="N41" s="146" t="s">
        <v>497</v>
      </c>
      <c r="O41" s="161" t="s">
        <v>150</v>
      </c>
      <c r="P41" s="161" t="s">
        <v>151</v>
      </c>
      <c r="Q41" s="146">
        <v>3</v>
      </c>
      <c r="R41" s="146">
        <v>4</v>
      </c>
      <c r="S41" s="162">
        <v>138</v>
      </c>
      <c r="T41" s="162">
        <v>140</v>
      </c>
      <c r="U41" s="162" t="s">
        <v>188</v>
      </c>
      <c r="V41" s="146" t="s">
        <v>211</v>
      </c>
      <c r="W41" s="146" t="s">
        <v>211</v>
      </c>
      <c r="X41" s="146" t="s">
        <v>209</v>
      </c>
      <c r="Y41" s="146">
        <v>4.7699999999999996</v>
      </c>
      <c r="Z41" s="146">
        <v>-20.93</v>
      </c>
      <c r="AA41" s="146" t="s">
        <v>211</v>
      </c>
      <c r="AB41" s="146" t="s">
        <v>211</v>
      </c>
      <c r="AC41" s="146">
        <v>-2693.5</v>
      </c>
      <c r="AD41" s="146" t="s">
        <v>211</v>
      </c>
      <c r="AE41" s="146" t="s">
        <v>211</v>
      </c>
      <c r="AF41" s="147" t="s">
        <v>210</v>
      </c>
      <c r="AG41" s="157">
        <v>1252.9975059999999</v>
      </c>
      <c r="AH41" s="134" t="s">
        <v>211</v>
      </c>
      <c r="AI41" s="130" t="s">
        <v>211</v>
      </c>
      <c r="AJ41" s="130" t="s">
        <v>211</v>
      </c>
      <c r="AK41" s="130" t="s">
        <v>211</v>
      </c>
      <c r="AL41" s="132" t="s">
        <v>517</v>
      </c>
      <c r="AM41" s="146" t="s">
        <v>211</v>
      </c>
      <c r="AN41" s="146" t="s">
        <v>211</v>
      </c>
      <c r="AO41" s="146" t="s">
        <v>211</v>
      </c>
      <c r="AP41" s="146" t="s">
        <v>211</v>
      </c>
      <c r="AQ41" s="146" t="s">
        <v>211</v>
      </c>
      <c r="AR41" s="146" t="s">
        <v>211</v>
      </c>
      <c r="AS41" s="146" t="s">
        <v>211</v>
      </c>
      <c r="AT41" s="146" t="s">
        <v>211</v>
      </c>
      <c r="AU41" s="147" t="s">
        <v>212</v>
      </c>
      <c r="AV41" s="161" t="s">
        <v>213</v>
      </c>
      <c r="AW41" s="156">
        <v>50</v>
      </c>
      <c r="AX41" s="156">
        <v>3.02</v>
      </c>
      <c r="AY41" s="147" t="s">
        <v>215</v>
      </c>
      <c r="AZ41" s="146" t="s">
        <v>153</v>
      </c>
      <c r="BA41" s="147" t="s">
        <v>216</v>
      </c>
      <c r="BB41" s="161" t="s">
        <v>257</v>
      </c>
      <c r="BC41" s="156">
        <v>3</v>
      </c>
      <c r="BD41" s="165">
        <v>0.13316656236958699</v>
      </c>
      <c r="BE41" s="181">
        <v>21.729999999999997</v>
      </c>
      <c r="BF41" s="147" t="s">
        <v>222</v>
      </c>
      <c r="BG41" s="179">
        <v>0.33</v>
      </c>
      <c r="BH41" s="146" t="s">
        <v>211</v>
      </c>
      <c r="BI41" s="146" t="s">
        <v>211</v>
      </c>
      <c r="BJ41" s="163" t="s">
        <v>211</v>
      </c>
      <c r="BK41" s="167" t="s">
        <v>278</v>
      </c>
      <c r="BL41" s="146" t="s">
        <v>211</v>
      </c>
      <c r="BM41" s="146" t="s">
        <v>211</v>
      </c>
      <c r="BN41" s="147" t="s">
        <v>215</v>
      </c>
      <c r="BO41" s="147" t="s">
        <v>279</v>
      </c>
      <c r="BP41" s="156" t="s">
        <v>211</v>
      </c>
      <c r="BQ41" s="156" t="s">
        <v>211</v>
      </c>
      <c r="BR41" s="156" t="s">
        <v>211</v>
      </c>
      <c r="BS41" s="156" t="s">
        <v>211</v>
      </c>
      <c r="BT41" s="156" t="s">
        <v>280</v>
      </c>
      <c r="BU41" s="156">
        <v>50</v>
      </c>
      <c r="BV41" s="156" t="s">
        <v>211</v>
      </c>
      <c r="BW41" s="156" t="s">
        <v>211</v>
      </c>
      <c r="BX41" s="193">
        <f t="shared" si="15"/>
        <v>24.531237279643427</v>
      </c>
      <c r="BY41" s="147" t="s">
        <v>281</v>
      </c>
      <c r="BZ41" s="168">
        <f t="shared" si="8"/>
        <v>0.32843113601716212</v>
      </c>
      <c r="CA41" s="168">
        <f t="shared" si="9"/>
        <v>0.33843563871898397</v>
      </c>
      <c r="CB41" s="186" t="s">
        <v>211</v>
      </c>
      <c r="CC41" s="142">
        <v>2.9802206127645947</v>
      </c>
      <c r="CD41" s="169" t="s">
        <v>302</v>
      </c>
      <c r="CE41" s="170">
        <f t="shared" si="10"/>
        <v>8.9406618382937841E-2</v>
      </c>
      <c r="CF41" s="140">
        <f t="shared" si="2"/>
        <v>8.9406618382937841E-2</v>
      </c>
      <c r="CG41" s="147" t="s">
        <v>283</v>
      </c>
      <c r="CH41" s="147" t="s">
        <v>284</v>
      </c>
      <c r="CI41" s="147" t="s">
        <v>285</v>
      </c>
      <c r="CJ41" s="147"/>
      <c r="CK41" s="147" t="s">
        <v>211</v>
      </c>
      <c r="CL41" s="147" t="s">
        <v>284</v>
      </c>
      <c r="CM41" s="147" t="s">
        <v>211</v>
      </c>
      <c r="CN41" s="147" t="s">
        <v>211</v>
      </c>
      <c r="CO41" s="147" t="s">
        <v>211</v>
      </c>
      <c r="CP41" s="147" t="s">
        <v>211</v>
      </c>
      <c r="CQ41" s="147" t="s">
        <v>211</v>
      </c>
      <c r="CR41" s="147" t="s">
        <v>211</v>
      </c>
      <c r="CS41" s="147" t="s">
        <v>211</v>
      </c>
      <c r="CT41" s="147" t="s">
        <v>211</v>
      </c>
      <c r="CU41" s="178">
        <v>36.340003940949941</v>
      </c>
      <c r="CV41" s="172" t="s">
        <v>303</v>
      </c>
      <c r="CW41" s="161">
        <v>0.06</v>
      </c>
      <c r="CX41" s="147" t="s">
        <v>304</v>
      </c>
      <c r="CY41" s="146" t="s">
        <v>305</v>
      </c>
      <c r="CZ41" s="146" t="s">
        <v>211</v>
      </c>
      <c r="DA41" s="146" t="s">
        <v>211</v>
      </c>
      <c r="DB41" s="173" t="s">
        <v>306</v>
      </c>
      <c r="DC41" s="146" t="s">
        <v>305</v>
      </c>
      <c r="DD41" s="146" t="s">
        <v>211</v>
      </c>
      <c r="DE41" s="146" t="s">
        <v>211</v>
      </c>
      <c r="DF41" s="173" t="s">
        <v>306</v>
      </c>
      <c r="DG41" s="146" t="s">
        <v>305</v>
      </c>
      <c r="DH41" s="146" t="s">
        <v>211</v>
      </c>
      <c r="DI41" s="146" t="s">
        <v>211</v>
      </c>
      <c r="DJ41" s="173" t="s">
        <v>306</v>
      </c>
      <c r="DK41" s="146">
        <v>416</v>
      </c>
      <c r="DL41" s="146" t="s">
        <v>211</v>
      </c>
      <c r="DM41" s="146" t="s">
        <v>211</v>
      </c>
      <c r="DN41" s="147" t="s">
        <v>307</v>
      </c>
      <c r="DO41" s="146">
        <v>39.5</v>
      </c>
      <c r="DP41" s="146" t="s">
        <v>211</v>
      </c>
      <c r="DQ41" s="146" t="s">
        <v>211</v>
      </c>
      <c r="DR41" s="147" t="s">
        <v>308</v>
      </c>
      <c r="DS41" s="147" t="s">
        <v>309</v>
      </c>
      <c r="DT41" s="147" t="s">
        <v>310</v>
      </c>
      <c r="DU41" s="148">
        <f t="shared" si="3"/>
        <v>1.0193929404696551</v>
      </c>
      <c r="DV41" s="146" t="s">
        <v>211</v>
      </c>
      <c r="DW41" s="146" t="s">
        <v>211</v>
      </c>
      <c r="DX41" s="147" t="s">
        <v>507</v>
      </c>
      <c r="DY41" s="149" t="s">
        <v>311</v>
      </c>
      <c r="DZ41" s="147" t="s">
        <v>312</v>
      </c>
      <c r="EA41" s="147" t="s">
        <v>352</v>
      </c>
      <c r="EB41" s="147" t="s">
        <v>314</v>
      </c>
      <c r="EC41" s="174" t="s">
        <v>315</v>
      </c>
      <c r="ED41" s="174" t="s">
        <v>315</v>
      </c>
      <c r="EE41" s="147" t="s">
        <v>543</v>
      </c>
      <c r="EF41" s="147" t="s">
        <v>211</v>
      </c>
      <c r="EG41" s="147" t="s">
        <v>211</v>
      </c>
      <c r="EH41" s="147" t="s">
        <v>371</v>
      </c>
      <c r="EI41" s="147" t="s">
        <v>410</v>
      </c>
      <c r="EJ41" s="147" t="s">
        <v>373</v>
      </c>
      <c r="EK41" s="165">
        <v>2303.6919136265624</v>
      </c>
      <c r="EL41" s="147" t="s">
        <v>429</v>
      </c>
      <c r="EM41" s="146">
        <v>54</v>
      </c>
      <c r="EN41" s="146">
        <v>54</v>
      </c>
      <c r="EO41" s="156" t="s">
        <v>211</v>
      </c>
      <c r="EP41" s="156" t="s">
        <v>211</v>
      </c>
      <c r="EQ41" s="156" t="s">
        <v>211</v>
      </c>
      <c r="ER41" s="156" t="s">
        <v>211</v>
      </c>
      <c r="ES41" s="175">
        <v>8.2418423485972703</v>
      </c>
      <c r="ET41" s="147" t="s">
        <v>430</v>
      </c>
      <c r="EU41" s="146">
        <v>0.03</v>
      </c>
      <c r="EV41" s="146">
        <v>0.03</v>
      </c>
      <c r="EW41" s="176">
        <v>200.59394770374169</v>
      </c>
      <c r="EX41" s="177">
        <v>0</v>
      </c>
      <c r="EY41" s="147" t="s">
        <v>472</v>
      </c>
      <c r="EZ41" s="176">
        <v>200.59394770374169</v>
      </c>
      <c r="FA41" s="178">
        <v>15.392678354100298</v>
      </c>
      <c r="FB41" s="178">
        <v>15.392678354100298</v>
      </c>
      <c r="FC41" s="147" t="s">
        <v>491</v>
      </c>
      <c r="FD41" s="147" t="s">
        <v>492</v>
      </c>
      <c r="FE41" s="156" t="s">
        <v>211</v>
      </c>
      <c r="FF41" s="156" t="s">
        <v>211</v>
      </c>
      <c r="FG41" s="156" t="s">
        <v>211</v>
      </c>
      <c r="FH41" s="156" t="s">
        <v>211</v>
      </c>
      <c r="FI41" s="156" t="s">
        <v>211</v>
      </c>
      <c r="FJ41" s="156" t="s">
        <v>211</v>
      </c>
      <c r="FK41" s="156" t="s">
        <v>211</v>
      </c>
      <c r="FL41" s="156" t="s">
        <v>211</v>
      </c>
      <c r="FM41" s="156" t="s">
        <v>211</v>
      </c>
      <c r="FN41" s="156" t="s">
        <v>211</v>
      </c>
      <c r="FO41" s="156" t="s">
        <v>211</v>
      </c>
      <c r="FP41" s="156" t="s">
        <v>211</v>
      </c>
      <c r="FQ41" s="147" t="s">
        <v>515</v>
      </c>
    </row>
    <row r="42" spans="1:173" s="156" customFormat="1" ht="18">
      <c r="A42" s="131" t="s">
        <v>207</v>
      </c>
      <c r="B42" s="156" t="s">
        <v>208</v>
      </c>
      <c r="C42" s="156">
        <v>2009</v>
      </c>
      <c r="D42" s="147" t="s">
        <v>497</v>
      </c>
      <c r="E42" s="157">
        <f t="shared" si="4"/>
        <v>1261.6579280000001</v>
      </c>
      <c r="F42" s="133" t="s">
        <v>211</v>
      </c>
      <c r="G42" s="133" t="s">
        <v>211</v>
      </c>
      <c r="H42" s="157">
        <f t="shared" si="5"/>
        <v>237.73317168710417</v>
      </c>
      <c r="I42" s="157">
        <f t="shared" si="13"/>
        <v>18.845671125345373</v>
      </c>
      <c r="J42" s="157">
        <f t="shared" si="14"/>
        <v>18.845671125345373</v>
      </c>
      <c r="K42" s="158" t="s">
        <v>148</v>
      </c>
      <c r="L42" s="159" t="s">
        <v>149</v>
      </c>
      <c r="M42" s="160" t="s">
        <v>496</v>
      </c>
      <c r="N42" s="146" t="s">
        <v>497</v>
      </c>
      <c r="O42" s="161" t="s">
        <v>150</v>
      </c>
      <c r="P42" s="161" t="s">
        <v>151</v>
      </c>
      <c r="Q42" s="162">
        <v>3</v>
      </c>
      <c r="R42" s="162">
        <v>5</v>
      </c>
      <c r="S42" s="162">
        <v>2</v>
      </c>
      <c r="T42" s="162">
        <v>4</v>
      </c>
      <c r="U42" s="162" t="s">
        <v>189</v>
      </c>
      <c r="V42" s="146" t="s">
        <v>211</v>
      </c>
      <c r="W42" s="146" t="s">
        <v>211</v>
      </c>
      <c r="X42" s="146" t="s">
        <v>209</v>
      </c>
      <c r="Y42" s="146">
        <v>4.7699999999999996</v>
      </c>
      <c r="Z42" s="146">
        <v>-20.93</v>
      </c>
      <c r="AA42" s="146" t="s">
        <v>211</v>
      </c>
      <c r="AB42" s="146" t="s">
        <v>211</v>
      </c>
      <c r="AC42" s="146">
        <v>-2693.5</v>
      </c>
      <c r="AD42" s="146" t="s">
        <v>211</v>
      </c>
      <c r="AE42" s="146" t="s">
        <v>211</v>
      </c>
      <c r="AF42" s="147" t="s">
        <v>210</v>
      </c>
      <c r="AG42" s="157">
        <v>1261.6579280000001</v>
      </c>
      <c r="AH42" s="134" t="s">
        <v>211</v>
      </c>
      <c r="AI42" s="130" t="s">
        <v>211</v>
      </c>
      <c r="AJ42" s="130" t="s">
        <v>211</v>
      </c>
      <c r="AK42" s="130" t="s">
        <v>211</v>
      </c>
      <c r="AL42" s="132" t="s">
        <v>517</v>
      </c>
      <c r="AM42" s="146" t="s">
        <v>211</v>
      </c>
      <c r="AN42" s="146" t="s">
        <v>211</v>
      </c>
      <c r="AO42" s="146" t="s">
        <v>211</v>
      </c>
      <c r="AP42" s="146" t="s">
        <v>211</v>
      </c>
      <c r="AQ42" s="146" t="s">
        <v>211</v>
      </c>
      <c r="AR42" s="146" t="s">
        <v>211</v>
      </c>
      <c r="AS42" s="146" t="s">
        <v>211</v>
      </c>
      <c r="AT42" s="146" t="s">
        <v>211</v>
      </c>
      <c r="AU42" s="147" t="s">
        <v>212</v>
      </c>
      <c r="AV42" s="161" t="s">
        <v>213</v>
      </c>
      <c r="AW42" s="156">
        <v>50</v>
      </c>
      <c r="AX42" s="156">
        <v>3.22</v>
      </c>
      <c r="AY42" s="147" t="s">
        <v>215</v>
      </c>
      <c r="AZ42" s="146" t="s">
        <v>153</v>
      </c>
      <c r="BA42" s="147" t="s">
        <v>216</v>
      </c>
      <c r="BB42" s="161" t="s">
        <v>258</v>
      </c>
      <c r="BC42" s="156">
        <v>3</v>
      </c>
      <c r="BD42" s="165">
        <v>0.32359096265364179</v>
      </c>
      <c r="BE42" s="181">
        <v>21.27</v>
      </c>
      <c r="BF42" s="147" t="s">
        <v>222</v>
      </c>
      <c r="BG42" s="179">
        <v>0.33</v>
      </c>
      <c r="BH42" s="146" t="s">
        <v>211</v>
      </c>
      <c r="BI42" s="146" t="s">
        <v>211</v>
      </c>
      <c r="BJ42" s="163" t="s">
        <v>211</v>
      </c>
      <c r="BK42" s="167" t="s">
        <v>278</v>
      </c>
      <c r="BL42" s="146" t="s">
        <v>211</v>
      </c>
      <c r="BM42" s="146" t="s">
        <v>211</v>
      </c>
      <c r="BN42" s="147" t="s">
        <v>215</v>
      </c>
      <c r="BO42" s="147" t="s">
        <v>279</v>
      </c>
      <c r="BP42" s="156" t="s">
        <v>211</v>
      </c>
      <c r="BQ42" s="156" t="s">
        <v>211</v>
      </c>
      <c r="BR42" s="156" t="s">
        <v>211</v>
      </c>
      <c r="BS42" s="156" t="s">
        <v>211</v>
      </c>
      <c r="BT42" s="156" t="s">
        <v>280</v>
      </c>
      <c r="BU42" s="156">
        <v>50</v>
      </c>
      <c r="BV42" s="156" t="s">
        <v>211</v>
      </c>
      <c r="BW42" s="156" t="s">
        <v>211</v>
      </c>
      <c r="BX42" s="193">
        <f t="shared" si="15"/>
        <v>25.623013340583142</v>
      </c>
      <c r="BY42" s="147" t="s">
        <v>281</v>
      </c>
      <c r="BZ42" s="168">
        <f t="shared" si="8"/>
        <v>0.32843113601716212</v>
      </c>
      <c r="CA42" s="168">
        <f t="shared" si="9"/>
        <v>0.33843563871898397</v>
      </c>
      <c r="CB42" s="186" t="s">
        <v>211</v>
      </c>
      <c r="CC42" s="142">
        <v>3.2879266692009672</v>
      </c>
      <c r="CD42" s="169" t="s">
        <v>302</v>
      </c>
      <c r="CE42" s="170">
        <f t="shared" si="10"/>
        <v>9.8637800076029014E-2</v>
      </c>
      <c r="CF42" s="140">
        <f t="shared" si="2"/>
        <v>9.8637800076029014E-2</v>
      </c>
      <c r="CG42" s="147" t="s">
        <v>283</v>
      </c>
      <c r="CH42" s="147" t="s">
        <v>284</v>
      </c>
      <c r="CI42" s="147" t="s">
        <v>285</v>
      </c>
      <c r="CJ42" s="147"/>
      <c r="CK42" s="147" t="s">
        <v>211</v>
      </c>
      <c r="CL42" s="147" t="s">
        <v>284</v>
      </c>
      <c r="CM42" s="147" t="s">
        <v>211</v>
      </c>
      <c r="CN42" s="147" t="s">
        <v>211</v>
      </c>
      <c r="CO42" s="147" t="s">
        <v>211</v>
      </c>
      <c r="CP42" s="147" t="s">
        <v>211</v>
      </c>
      <c r="CQ42" s="147" t="s">
        <v>211</v>
      </c>
      <c r="CR42" s="147" t="s">
        <v>211</v>
      </c>
      <c r="CS42" s="147" t="s">
        <v>211</v>
      </c>
      <c r="CT42" s="147" t="s">
        <v>211</v>
      </c>
      <c r="CU42" s="178">
        <v>36.062122143774069</v>
      </c>
      <c r="CV42" s="172" t="s">
        <v>303</v>
      </c>
      <c r="CW42" s="161">
        <v>0.06</v>
      </c>
      <c r="CX42" s="147" t="s">
        <v>304</v>
      </c>
      <c r="CY42" s="146" t="s">
        <v>305</v>
      </c>
      <c r="CZ42" s="146" t="s">
        <v>211</v>
      </c>
      <c r="DA42" s="146" t="s">
        <v>211</v>
      </c>
      <c r="DB42" s="173" t="s">
        <v>306</v>
      </c>
      <c r="DC42" s="146" t="s">
        <v>305</v>
      </c>
      <c r="DD42" s="146" t="s">
        <v>211</v>
      </c>
      <c r="DE42" s="146" t="s">
        <v>211</v>
      </c>
      <c r="DF42" s="173" t="s">
        <v>306</v>
      </c>
      <c r="DG42" s="146" t="s">
        <v>305</v>
      </c>
      <c r="DH42" s="146" t="s">
        <v>211</v>
      </c>
      <c r="DI42" s="146" t="s">
        <v>211</v>
      </c>
      <c r="DJ42" s="173" t="s">
        <v>306</v>
      </c>
      <c r="DK42" s="146">
        <v>416</v>
      </c>
      <c r="DL42" s="146" t="s">
        <v>211</v>
      </c>
      <c r="DM42" s="146" t="s">
        <v>211</v>
      </c>
      <c r="DN42" s="147" t="s">
        <v>307</v>
      </c>
      <c r="DO42" s="146">
        <v>39.5</v>
      </c>
      <c r="DP42" s="146" t="s">
        <v>211</v>
      </c>
      <c r="DQ42" s="146" t="s">
        <v>211</v>
      </c>
      <c r="DR42" s="147" t="s">
        <v>308</v>
      </c>
      <c r="DS42" s="147" t="s">
        <v>309</v>
      </c>
      <c r="DT42" s="147" t="s">
        <v>310</v>
      </c>
      <c r="DU42" s="148">
        <f t="shared" si="3"/>
        <v>1.0193392196285767</v>
      </c>
      <c r="DV42" s="146" t="s">
        <v>211</v>
      </c>
      <c r="DW42" s="146" t="s">
        <v>211</v>
      </c>
      <c r="DX42" s="147" t="s">
        <v>507</v>
      </c>
      <c r="DY42" s="149" t="s">
        <v>311</v>
      </c>
      <c r="DZ42" s="147" t="s">
        <v>312</v>
      </c>
      <c r="EA42" s="147" t="s">
        <v>353</v>
      </c>
      <c r="EB42" s="147" t="s">
        <v>314</v>
      </c>
      <c r="EC42" s="174" t="s">
        <v>315</v>
      </c>
      <c r="ED42" s="174" t="s">
        <v>315</v>
      </c>
      <c r="EE42" s="147" t="s">
        <v>543</v>
      </c>
      <c r="EF42" s="147" t="s">
        <v>211</v>
      </c>
      <c r="EG42" s="147" t="s">
        <v>211</v>
      </c>
      <c r="EH42" s="147" t="s">
        <v>371</v>
      </c>
      <c r="EI42" s="147" t="s">
        <v>411</v>
      </c>
      <c r="EJ42" s="147" t="s">
        <v>373</v>
      </c>
      <c r="EK42" s="165">
        <v>2260.8706333020173</v>
      </c>
      <c r="EL42" s="147" t="s">
        <v>429</v>
      </c>
      <c r="EM42" s="146">
        <v>54</v>
      </c>
      <c r="EN42" s="146">
        <v>54</v>
      </c>
      <c r="EO42" s="156" t="s">
        <v>211</v>
      </c>
      <c r="EP42" s="156" t="s">
        <v>211</v>
      </c>
      <c r="EQ42" s="156" t="s">
        <v>211</v>
      </c>
      <c r="ER42" s="156" t="s">
        <v>211</v>
      </c>
      <c r="ES42" s="175">
        <v>8.1987879334670417</v>
      </c>
      <c r="ET42" s="147" t="s">
        <v>430</v>
      </c>
      <c r="EU42" s="146">
        <v>0.03</v>
      </c>
      <c r="EV42" s="146">
        <v>0.03</v>
      </c>
      <c r="EW42" s="176">
        <v>237.73317168710417</v>
      </c>
      <c r="EX42" s="177">
        <v>0</v>
      </c>
      <c r="EY42" s="147" t="s">
        <v>473</v>
      </c>
      <c r="EZ42" s="176">
        <v>237.73317168710417</v>
      </c>
      <c r="FA42" s="178">
        <v>18.845671125345373</v>
      </c>
      <c r="FB42" s="178">
        <v>18.845671125345373</v>
      </c>
      <c r="FC42" s="147" t="s">
        <v>491</v>
      </c>
      <c r="FD42" s="147" t="s">
        <v>492</v>
      </c>
      <c r="FE42" s="156" t="s">
        <v>211</v>
      </c>
      <c r="FF42" s="156" t="s">
        <v>211</v>
      </c>
      <c r="FG42" s="156" t="s">
        <v>211</v>
      </c>
      <c r="FH42" s="156" t="s">
        <v>211</v>
      </c>
      <c r="FI42" s="156" t="s">
        <v>211</v>
      </c>
      <c r="FJ42" s="156" t="s">
        <v>211</v>
      </c>
      <c r="FK42" s="156" t="s">
        <v>211</v>
      </c>
      <c r="FL42" s="156" t="s">
        <v>211</v>
      </c>
      <c r="FM42" s="156" t="s">
        <v>211</v>
      </c>
      <c r="FN42" s="156" t="s">
        <v>211</v>
      </c>
      <c r="FO42" s="156" t="s">
        <v>211</v>
      </c>
      <c r="FP42" s="156" t="s">
        <v>211</v>
      </c>
      <c r="FQ42" s="147" t="s">
        <v>515</v>
      </c>
    </row>
    <row r="43" spans="1:173" s="156" customFormat="1" ht="18">
      <c r="A43" s="131" t="s">
        <v>207</v>
      </c>
      <c r="B43" s="156" t="s">
        <v>208</v>
      </c>
      <c r="C43" s="156">
        <v>2009</v>
      </c>
      <c r="D43" s="147" t="s">
        <v>497</v>
      </c>
      <c r="E43" s="157">
        <f t="shared" si="4"/>
        <v>1353.3103530000001</v>
      </c>
      <c r="F43" s="133" t="s">
        <v>211</v>
      </c>
      <c r="G43" s="133" t="s">
        <v>211</v>
      </c>
      <c r="H43" s="157">
        <f t="shared" si="5"/>
        <v>283.79594649518668</v>
      </c>
      <c r="I43" s="157">
        <f t="shared" si="13"/>
        <v>23.353967416332821</v>
      </c>
      <c r="J43" s="157">
        <f t="shared" si="14"/>
        <v>23.353967416332821</v>
      </c>
      <c r="K43" s="158" t="s">
        <v>148</v>
      </c>
      <c r="L43" s="159" t="s">
        <v>149</v>
      </c>
      <c r="M43" s="160" t="s">
        <v>496</v>
      </c>
      <c r="N43" s="146" t="s">
        <v>497</v>
      </c>
      <c r="O43" s="161" t="s">
        <v>150</v>
      </c>
      <c r="P43" s="161" t="s">
        <v>151</v>
      </c>
      <c r="Q43" s="146">
        <v>3</v>
      </c>
      <c r="R43" s="146">
        <v>6</v>
      </c>
      <c r="S43" s="162">
        <v>3</v>
      </c>
      <c r="T43" s="162">
        <v>5</v>
      </c>
      <c r="U43" s="162" t="s">
        <v>190</v>
      </c>
      <c r="V43" s="146" t="s">
        <v>211</v>
      </c>
      <c r="W43" s="146" t="s">
        <v>211</v>
      </c>
      <c r="X43" s="146" t="s">
        <v>209</v>
      </c>
      <c r="Y43" s="146">
        <v>4.7699999999999996</v>
      </c>
      <c r="Z43" s="146">
        <v>-20.93</v>
      </c>
      <c r="AA43" s="146" t="s">
        <v>211</v>
      </c>
      <c r="AB43" s="146" t="s">
        <v>211</v>
      </c>
      <c r="AC43" s="146">
        <v>-2693.5</v>
      </c>
      <c r="AD43" s="146" t="s">
        <v>211</v>
      </c>
      <c r="AE43" s="146" t="s">
        <v>211</v>
      </c>
      <c r="AF43" s="147" t="s">
        <v>210</v>
      </c>
      <c r="AG43" s="157">
        <v>1353.3103530000001</v>
      </c>
      <c r="AH43" s="134" t="s">
        <v>211</v>
      </c>
      <c r="AI43" s="130" t="s">
        <v>211</v>
      </c>
      <c r="AJ43" s="130" t="s">
        <v>211</v>
      </c>
      <c r="AK43" s="130" t="s">
        <v>211</v>
      </c>
      <c r="AL43" s="132" t="s">
        <v>517</v>
      </c>
      <c r="AM43" s="146" t="s">
        <v>211</v>
      </c>
      <c r="AN43" s="146" t="s">
        <v>211</v>
      </c>
      <c r="AO43" s="146" t="s">
        <v>211</v>
      </c>
      <c r="AP43" s="146" t="s">
        <v>211</v>
      </c>
      <c r="AQ43" s="146" t="s">
        <v>211</v>
      </c>
      <c r="AR43" s="146" t="s">
        <v>211</v>
      </c>
      <c r="AS43" s="146" t="s">
        <v>211</v>
      </c>
      <c r="AT43" s="146" t="s">
        <v>211</v>
      </c>
      <c r="AU43" s="147" t="s">
        <v>212</v>
      </c>
      <c r="AV43" s="161" t="s">
        <v>213</v>
      </c>
      <c r="AW43" s="156">
        <v>50</v>
      </c>
      <c r="AX43" s="156">
        <v>3.63</v>
      </c>
      <c r="AY43" s="147" t="s">
        <v>215</v>
      </c>
      <c r="AZ43" s="146" t="s">
        <v>153</v>
      </c>
      <c r="BA43" s="147" t="s">
        <v>216</v>
      </c>
      <c r="BB43" s="161" t="s">
        <v>259</v>
      </c>
      <c r="BC43" s="156">
        <v>4</v>
      </c>
      <c r="BD43" s="165">
        <v>0.32907699200440499</v>
      </c>
      <c r="BE43" s="181">
        <v>20.799999999999997</v>
      </c>
      <c r="BF43" s="147" t="s">
        <v>222</v>
      </c>
      <c r="BG43" s="179">
        <v>0.33</v>
      </c>
      <c r="BH43" s="146" t="s">
        <v>211</v>
      </c>
      <c r="BI43" s="146" t="s">
        <v>211</v>
      </c>
      <c r="BJ43" s="163" t="s">
        <v>211</v>
      </c>
      <c r="BK43" s="167" t="s">
        <v>278</v>
      </c>
      <c r="BL43" s="146" t="s">
        <v>211</v>
      </c>
      <c r="BM43" s="146" t="s">
        <v>211</v>
      </c>
      <c r="BN43" s="147" t="s">
        <v>215</v>
      </c>
      <c r="BO43" s="147" t="s">
        <v>279</v>
      </c>
      <c r="BP43" s="156" t="s">
        <v>211</v>
      </c>
      <c r="BQ43" s="156" t="s">
        <v>211</v>
      </c>
      <c r="BR43" s="156" t="s">
        <v>211</v>
      </c>
      <c r="BS43" s="156" t="s">
        <v>211</v>
      </c>
      <c r="BT43" s="156" t="s">
        <v>280</v>
      </c>
      <c r="BU43" s="156">
        <v>50</v>
      </c>
      <c r="BV43" s="156" t="s">
        <v>211</v>
      </c>
      <c r="BW43" s="156" t="s">
        <v>211</v>
      </c>
      <c r="BX43" s="193">
        <f t="shared" si="15"/>
        <v>26.400845256847838</v>
      </c>
      <c r="BY43" s="147" t="s">
        <v>281</v>
      </c>
      <c r="BZ43" s="168">
        <f t="shared" si="8"/>
        <v>0.32843113601716212</v>
      </c>
      <c r="CA43" s="168">
        <f t="shared" si="9"/>
        <v>0.33843563871898397</v>
      </c>
      <c r="CB43" s="186" t="s">
        <v>211</v>
      </c>
      <c r="CC43" s="142">
        <v>3.5263454340306568</v>
      </c>
      <c r="CD43" s="169" t="s">
        <v>302</v>
      </c>
      <c r="CE43" s="170">
        <f t="shared" si="10"/>
        <v>0.10579036302091969</v>
      </c>
      <c r="CF43" s="140">
        <f t="shared" si="2"/>
        <v>0.10579036302091969</v>
      </c>
      <c r="CG43" s="147" t="s">
        <v>283</v>
      </c>
      <c r="CH43" s="147" t="s">
        <v>284</v>
      </c>
      <c r="CI43" s="147" t="s">
        <v>285</v>
      </c>
      <c r="CJ43" s="147"/>
      <c r="CK43" s="147" t="s">
        <v>211</v>
      </c>
      <c r="CL43" s="147" t="s">
        <v>284</v>
      </c>
      <c r="CM43" s="147" t="s">
        <v>211</v>
      </c>
      <c r="CN43" s="147" t="s">
        <v>211</v>
      </c>
      <c r="CO43" s="147" t="s">
        <v>211</v>
      </c>
      <c r="CP43" s="147" t="s">
        <v>211</v>
      </c>
      <c r="CQ43" s="147" t="s">
        <v>211</v>
      </c>
      <c r="CR43" s="147" t="s">
        <v>211</v>
      </c>
      <c r="CS43" s="147" t="s">
        <v>211</v>
      </c>
      <c r="CT43" s="147" t="s">
        <v>211</v>
      </c>
      <c r="CU43" s="178">
        <v>35.829801096277279</v>
      </c>
      <c r="CV43" s="172" t="s">
        <v>303</v>
      </c>
      <c r="CW43" s="161">
        <v>0.06</v>
      </c>
      <c r="CX43" s="147" t="s">
        <v>304</v>
      </c>
      <c r="CY43" s="146" t="s">
        <v>305</v>
      </c>
      <c r="CZ43" s="146" t="s">
        <v>211</v>
      </c>
      <c r="DA43" s="146" t="s">
        <v>211</v>
      </c>
      <c r="DB43" s="173" t="s">
        <v>306</v>
      </c>
      <c r="DC43" s="146" t="s">
        <v>305</v>
      </c>
      <c r="DD43" s="146" t="s">
        <v>211</v>
      </c>
      <c r="DE43" s="146" t="s">
        <v>211</v>
      </c>
      <c r="DF43" s="173" t="s">
        <v>306</v>
      </c>
      <c r="DG43" s="146" t="s">
        <v>305</v>
      </c>
      <c r="DH43" s="146" t="s">
        <v>211</v>
      </c>
      <c r="DI43" s="146" t="s">
        <v>211</v>
      </c>
      <c r="DJ43" s="173" t="s">
        <v>306</v>
      </c>
      <c r="DK43" s="146">
        <v>416</v>
      </c>
      <c r="DL43" s="146" t="s">
        <v>211</v>
      </c>
      <c r="DM43" s="146" t="s">
        <v>211</v>
      </c>
      <c r="DN43" s="147" t="s">
        <v>307</v>
      </c>
      <c r="DO43" s="146">
        <v>39.5</v>
      </c>
      <c r="DP43" s="146" t="s">
        <v>211</v>
      </c>
      <c r="DQ43" s="146" t="s">
        <v>211</v>
      </c>
      <c r="DR43" s="147" t="s">
        <v>308</v>
      </c>
      <c r="DS43" s="147" t="s">
        <v>309</v>
      </c>
      <c r="DT43" s="147" t="s">
        <v>310</v>
      </c>
      <c r="DU43" s="148">
        <f t="shared" si="3"/>
        <v>1.0193009464091367</v>
      </c>
      <c r="DV43" s="146" t="s">
        <v>211</v>
      </c>
      <c r="DW43" s="146" t="s">
        <v>211</v>
      </c>
      <c r="DX43" s="147" t="s">
        <v>507</v>
      </c>
      <c r="DY43" s="149" t="s">
        <v>311</v>
      </c>
      <c r="DZ43" s="147" t="s">
        <v>312</v>
      </c>
      <c r="EA43" s="147" t="s">
        <v>354</v>
      </c>
      <c r="EB43" s="147" t="s">
        <v>314</v>
      </c>
      <c r="EC43" s="174" t="s">
        <v>315</v>
      </c>
      <c r="ED43" s="174" t="s">
        <v>315</v>
      </c>
      <c r="EE43" s="147" t="s">
        <v>543</v>
      </c>
      <c r="EF43" s="147" t="s">
        <v>211</v>
      </c>
      <c r="EG43" s="147" t="s">
        <v>211</v>
      </c>
      <c r="EH43" s="147" t="s">
        <v>371</v>
      </c>
      <c r="EI43" s="147" t="s">
        <v>412</v>
      </c>
      <c r="EJ43" s="147" t="s">
        <v>373</v>
      </c>
      <c r="EK43" s="165">
        <v>2240.7995021553461</v>
      </c>
      <c r="EL43" s="147" t="s">
        <v>429</v>
      </c>
      <c r="EM43" s="146">
        <v>54</v>
      </c>
      <c r="EN43" s="146">
        <v>54</v>
      </c>
      <c r="EO43" s="156" t="s">
        <v>211</v>
      </c>
      <c r="EP43" s="156" t="s">
        <v>211</v>
      </c>
      <c r="EQ43" s="156" t="s">
        <v>211</v>
      </c>
      <c r="ER43" s="156" t="s">
        <v>211</v>
      </c>
      <c r="ES43" s="175">
        <v>8.1361277682544575</v>
      </c>
      <c r="ET43" s="147" t="s">
        <v>430</v>
      </c>
      <c r="EU43" s="146">
        <v>0.03</v>
      </c>
      <c r="EV43" s="146">
        <v>0.03</v>
      </c>
      <c r="EW43" s="176">
        <v>283.79594649518668</v>
      </c>
      <c r="EX43" s="177">
        <v>0</v>
      </c>
      <c r="EY43" s="147" t="s">
        <v>474</v>
      </c>
      <c r="EZ43" s="176">
        <v>283.79594649518668</v>
      </c>
      <c r="FA43" s="178">
        <v>23.353967416332821</v>
      </c>
      <c r="FB43" s="178">
        <v>23.353967416332821</v>
      </c>
      <c r="FC43" s="147" t="s">
        <v>491</v>
      </c>
      <c r="FD43" s="147" t="s">
        <v>492</v>
      </c>
      <c r="FE43" s="156" t="s">
        <v>211</v>
      </c>
      <c r="FF43" s="156" t="s">
        <v>211</v>
      </c>
      <c r="FG43" s="156" t="s">
        <v>211</v>
      </c>
      <c r="FH43" s="156" t="s">
        <v>211</v>
      </c>
      <c r="FI43" s="156" t="s">
        <v>211</v>
      </c>
      <c r="FJ43" s="156" t="s">
        <v>211</v>
      </c>
      <c r="FK43" s="156" t="s">
        <v>211</v>
      </c>
      <c r="FL43" s="156" t="s">
        <v>211</v>
      </c>
      <c r="FM43" s="156" t="s">
        <v>211</v>
      </c>
      <c r="FN43" s="156" t="s">
        <v>211</v>
      </c>
      <c r="FO43" s="156" t="s">
        <v>211</v>
      </c>
      <c r="FP43" s="156" t="s">
        <v>211</v>
      </c>
      <c r="FQ43" s="147" t="s">
        <v>515</v>
      </c>
    </row>
    <row r="44" spans="1:173" s="156" customFormat="1" ht="18">
      <c r="A44" s="131" t="s">
        <v>207</v>
      </c>
      <c r="B44" s="156" t="s">
        <v>208</v>
      </c>
      <c r="C44" s="156">
        <v>2009</v>
      </c>
      <c r="D44" s="147" t="s">
        <v>497</v>
      </c>
      <c r="E44" s="157">
        <f t="shared" si="4"/>
        <v>1412.7008960000001</v>
      </c>
      <c r="F44" s="133" t="s">
        <v>211</v>
      </c>
      <c r="G44" s="133" t="s">
        <v>211</v>
      </c>
      <c r="H44" s="157">
        <f t="shared" si="5"/>
        <v>218.39786121167805</v>
      </c>
      <c r="I44" s="157">
        <f t="shared" si="13"/>
        <v>17.011233549754717</v>
      </c>
      <c r="J44" s="157">
        <f t="shared" si="14"/>
        <v>17.011233549754717</v>
      </c>
      <c r="K44" s="158" t="s">
        <v>148</v>
      </c>
      <c r="L44" s="159" t="s">
        <v>149</v>
      </c>
      <c r="M44" s="160" t="s">
        <v>496</v>
      </c>
      <c r="N44" s="146" t="s">
        <v>497</v>
      </c>
      <c r="O44" s="161" t="s">
        <v>150</v>
      </c>
      <c r="P44" s="161" t="s">
        <v>151</v>
      </c>
      <c r="Q44" s="146">
        <v>3</v>
      </c>
      <c r="R44" s="146">
        <v>6</v>
      </c>
      <c r="S44" s="162">
        <v>80</v>
      </c>
      <c r="T44" s="162">
        <v>82</v>
      </c>
      <c r="U44" s="162" t="s">
        <v>191</v>
      </c>
      <c r="V44" s="146" t="s">
        <v>211</v>
      </c>
      <c r="W44" s="146" t="s">
        <v>211</v>
      </c>
      <c r="X44" s="146" t="s">
        <v>209</v>
      </c>
      <c r="Y44" s="146">
        <v>4.7699999999999996</v>
      </c>
      <c r="Z44" s="146">
        <v>-20.93</v>
      </c>
      <c r="AA44" s="146" t="s">
        <v>211</v>
      </c>
      <c r="AB44" s="146" t="s">
        <v>211</v>
      </c>
      <c r="AC44" s="146">
        <v>-2693.5</v>
      </c>
      <c r="AD44" s="146" t="s">
        <v>211</v>
      </c>
      <c r="AE44" s="146" t="s">
        <v>211</v>
      </c>
      <c r="AF44" s="147" t="s">
        <v>210</v>
      </c>
      <c r="AG44" s="157">
        <v>1412.7008960000001</v>
      </c>
      <c r="AH44" s="134" t="s">
        <v>211</v>
      </c>
      <c r="AI44" s="130" t="s">
        <v>211</v>
      </c>
      <c r="AJ44" s="130" t="s">
        <v>211</v>
      </c>
      <c r="AK44" s="130" t="s">
        <v>211</v>
      </c>
      <c r="AL44" s="132" t="s">
        <v>517</v>
      </c>
      <c r="AM44" s="146" t="s">
        <v>211</v>
      </c>
      <c r="AN44" s="146" t="s">
        <v>211</v>
      </c>
      <c r="AO44" s="146" t="s">
        <v>211</v>
      </c>
      <c r="AP44" s="146" t="s">
        <v>211</v>
      </c>
      <c r="AQ44" s="146" t="s">
        <v>211</v>
      </c>
      <c r="AR44" s="146" t="s">
        <v>211</v>
      </c>
      <c r="AS44" s="146" t="s">
        <v>211</v>
      </c>
      <c r="AT44" s="146" t="s">
        <v>211</v>
      </c>
      <c r="AU44" s="147" t="s">
        <v>212</v>
      </c>
      <c r="AV44" s="161" t="s">
        <v>213</v>
      </c>
      <c r="AW44" s="156">
        <v>50</v>
      </c>
      <c r="AX44" s="156">
        <v>3.26</v>
      </c>
      <c r="AY44" s="147" t="s">
        <v>215</v>
      </c>
      <c r="AZ44" s="146" t="s">
        <v>153</v>
      </c>
      <c r="BA44" s="147" t="s">
        <v>216</v>
      </c>
      <c r="BB44" s="161" t="s">
        <v>260</v>
      </c>
      <c r="BC44" s="156">
        <v>3</v>
      </c>
      <c r="BD44" s="165">
        <v>0.21827607391659792</v>
      </c>
      <c r="BE44" s="181">
        <v>21.58</v>
      </c>
      <c r="BF44" s="147" t="s">
        <v>222</v>
      </c>
      <c r="BG44" s="179">
        <v>0.33</v>
      </c>
      <c r="BH44" s="146" t="s">
        <v>211</v>
      </c>
      <c r="BI44" s="146" t="s">
        <v>211</v>
      </c>
      <c r="BJ44" s="163" t="s">
        <v>211</v>
      </c>
      <c r="BK44" s="167" t="s">
        <v>278</v>
      </c>
      <c r="BL44" s="146" t="s">
        <v>211</v>
      </c>
      <c r="BM44" s="146" t="s">
        <v>211</v>
      </c>
      <c r="BN44" s="147" t="s">
        <v>215</v>
      </c>
      <c r="BO44" s="147" t="s">
        <v>279</v>
      </c>
      <c r="BP44" s="156" t="s">
        <v>211</v>
      </c>
      <c r="BQ44" s="156" t="s">
        <v>211</v>
      </c>
      <c r="BR44" s="156" t="s">
        <v>211</v>
      </c>
      <c r="BS44" s="156" t="s">
        <v>211</v>
      </c>
      <c r="BT44" s="156" t="s">
        <v>280</v>
      </c>
      <c r="BU44" s="156">
        <v>50</v>
      </c>
      <c r="BV44" s="156" t="s">
        <v>211</v>
      </c>
      <c r="BW44" s="156" t="s">
        <v>211</v>
      </c>
      <c r="BX44" s="193">
        <f t="shared" si="15"/>
        <v>25.6213849123397</v>
      </c>
      <c r="BY44" s="147" t="s">
        <v>281</v>
      </c>
      <c r="BZ44" s="168">
        <f t="shared" si="8"/>
        <v>0.32843113601715856</v>
      </c>
      <c r="CA44" s="168">
        <f t="shared" si="9"/>
        <v>0.33843563871898041</v>
      </c>
      <c r="CB44" s="186" t="s">
        <v>211</v>
      </c>
      <c r="CC44" s="142">
        <v>3.2874448307720536</v>
      </c>
      <c r="CD44" s="169" t="s">
        <v>302</v>
      </c>
      <c r="CE44" s="170">
        <f t="shared" si="10"/>
        <v>9.8623344923161604E-2</v>
      </c>
      <c r="CF44" s="140">
        <f t="shared" si="2"/>
        <v>9.8623344923161604E-2</v>
      </c>
      <c r="CG44" s="147" t="s">
        <v>283</v>
      </c>
      <c r="CH44" s="147" t="s">
        <v>284</v>
      </c>
      <c r="CI44" s="147" t="s">
        <v>285</v>
      </c>
      <c r="CJ44" s="147"/>
      <c r="CK44" s="147" t="s">
        <v>211</v>
      </c>
      <c r="CL44" s="147" t="s">
        <v>284</v>
      </c>
      <c r="CM44" s="147" t="s">
        <v>211</v>
      </c>
      <c r="CN44" s="147" t="s">
        <v>211</v>
      </c>
      <c r="CO44" s="147" t="s">
        <v>211</v>
      </c>
      <c r="CP44" s="147" t="s">
        <v>211</v>
      </c>
      <c r="CQ44" s="147" t="s">
        <v>211</v>
      </c>
      <c r="CR44" s="147" t="s">
        <v>211</v>
      </c>
      <c r="CS44" s="147" t="s">
        <v>211</v>
      </c>
      <c r="CT44" s="147" t="s">
        <v>211</v>
      </c>
      <c r="CU44" s="178">
        <v>36.283615655969193</v>
      </c>
      <c r="CV44" s="172" t="s">
        <v>303</v>
      </c>
      <c r="CW44" s="161">
        <v>0.06</v>
      </c>
      <c r="CX44" s="147" t="s">
        <v>304</v>
      </c>
      <c r="CY44" s="146" t="s">
        <v>305</v>
      </c>
      <c r="CZ44" s="146" t="s">
        <v>211</v>
      </c>
      <c r="DA44" s="146" t="s">
        <v>211</v>
      </c>
      <c r="DB44" s="173" t="s">
        <v>306</v>
      </c>
      <c r="DC44" s="146" t="s">
        <v>305</v>
      </c>
      <c r="DD44" s="146" t="s">
        <v>211</v>
      </c>
      <c r="DE44" s="146" t="s">
        <v>211</v>
      </c>
      <c r="DF44" s="173" t="s">
        <v>306</v>
      </c>
      <c r="DG44" s="146" t="s">
        <v>305</v>
      </c>
      <c r="DH44" s="146" t="s">
        <v>211</v>
      </c>
      <c r="DI44" s="146" t="s">
        <v>211</v>
      </c>
      <c r="DJ44" s="173" t="s">
        <v>306</v>
      </c>
      <c r="DK44" s="146">
        <v>416</v>
      </c>
      <c r="DL44" s="146" t="s">
        <v>211</v>
      </c>
      <c r="DM44" s="146" t="s">
        <v>211</v>
      </c>
      <c r="DN44" s="147" t="s">
        <v>307</v>
      </c>
      <c r="DO44" s="146">
        <v>39.5</v>
      </c>
      <c r="DP44" s="146" t="s">
        <v>211</v>
      </c>
      <c r="DQ44" s="146" t="s">
        <v>211</v>
      </c>
      <c r="DR44" s="147" t="s">
        <v>308</v>
      </c>
      <c r="DS44" s="147" t="s">
        <v>309</v>
      </c>
      <c r="DT44" s="147" t="s">
        <v>310</v>
      </c>
      <c r="DU44" s="148">
        <f t="shared" si="3"/>
        <v>1.0193392997553883</v>
      </c>
      <c r="DV44" s="146" t="s">
        <v>211</v>
      </c>
      <c r="DW44" s="146" t="s">
        <v>211</v>
      </c>
      <c r="DX44" s="147" t="s">
        <v>507</v>
      </c>
      <c r="DY44" s="149" t="s">
        <v>311</v>
      </c>
      <c r="DZ44" s="147" t="s">
        <v>312</v>
      </c>
      <c r="EA44" s="147" t="s">
        <v>355</v>
      </c>
      <c r="EB44" s="147" t="s">
        <v>314</v>
      </c>
      <c r="EC44" s="174" t="s">
        <v>315</v>
      </c>
      <c r="ED44" s="174" t="s">
        <v>315</v>
      </c>
      <c r="EE44" s="147" t="s">
        <v>543</v>
      </c>
      <c r="EF44" s="147" t="s">
        <v>211</v>
      </c>
      <c r="EG44" s="147" t="s">
        <v>211</v>
      </c>
      <c r="EH44" s="147" t="s">
        <v>371</v>
      </c>
      <c r="EI44" s="147" t="s">
        <v>413</v>
      </c>
      <c r="EJ44" s="147" t="s">
        <v>373</v>
      </c>
      <c r="EK44" s="165">
        <v>2290.5354426519452</v>
      </c>
      <c r="EL44" s="147" t="s">
        <v>429</v>
      </c>
      <c r="EM44" s="146">
        <v>54</v>
      </c>
      <c r="EN44" s="146">
        <v>54</v>
      </c>
      <c r="EO44" s="156" t="s">
        <v>211</v>
      </c>
      <c r="EP44" s="156" t="s">
        <v>211</v>
      </c>
      <c r="EQ44" s="156" t="s">
        <v>211</v>
      </c>
      <c r="ER44" s="156" t="s">
        <v>211</v>
      </c>
      <c r="ES44" s="175">
        <v>8.2303429841615987</v>
      </c>
      <c r="ET44" s="147" t="s">
        <v>430</v>
      </c>
      <c r="EU44" s="146">
        <v>0.03</v>
      </c>
      <c r="EV44" s="146">
        <v>0.03</v>
      </c>
      <c r="EW44" s="176">
        <v>218.39786121167805</v>
      </c>
      <c r="EX44" s="177">
        <v>0</v>
      </c>
      <c r="EY44" s="147" t="s">
        <v>475</v>
      </c>
      <c r="EZ44" s="176">
        <v>218.39786121167805</v>
      </c>
      <c r="FA44" s="178">
        <v>17.011233549754717</v>
      </c>
      <c r="FB44" s="178">
        <v>17.011233549754717</v>
      </c>
      <c r="FC44" s="147" t="s">
        <v>491</v>
      </c>
      <c r="FD44" s="147" t="s">
        <v>492</v>
      </c>
      <c r="FE44" s="156" t="s">
        <v>211</v>
      </c>
      <c r="FF44" s="156" t="s">
        <v>211</v>
      </c>
      <c r="FG44" s="156" t="s">
        <v>211</v>
      </c>
      <c r="FH44" s="156" t="s">
        <v>211</v>
      </c>
      <c r="FI44" s="156" t="s">
        <v>211</v>
      </c>
      <c r="FJ44" s="156" t="s">
        <v>211</v>
      </c>
      <c r="FK44" s="156" t="s">
        <v>211</v>
      </c>
      <c r="FL44" s="156" t="s">
        <v>211</v>
      </c>
      <c r="FM44" s="156" t="s">
        <v>211</v>
      </c>
      <c r="FN44" s="156" t="s">
        <v>211</v>
      </c>
      <c r="FO44" s="156" t="s">
        <v>211</v>
      </c>
      <c r="FP44" s="156" t="s">
        <v>211</v>
      </c>
      <c r="FQ44" s="147" t="s">
        <v>515</v>
      </c>
    </row>
    <row r="45" spans="1:173" s="156" customFormat="1" ht="18">
      <c r="A45" s="131" t="s">
        <v>207</v>
      </c>
      <c r="B45" s="156" t="s">
        <v>208</v>
      </c>
      <c r="C45" s="156">
        <v>2009</v>
      </c>
      <c r="D45" s="147" t="s">
        <v>497</v>
      </c>
      <c r="E45" s="157">
        <f t="shared" si="4"/>
        <v>1499.1555000000001</v>
      </c>
      <c r="F45" s="133" t="s">
        <v>211</v>
      </c>
      <c r="G45" s="133" t="s">
        <v>211</v>
      </c>
      <c r="H45" s="157">
        <f t="shared" si="5"/>
        <v>266.35329973440838</v>
      </c>
      <c r="I45" s="157">
        <f t="shared" si="13"/>
        <v>21.358109648533645</v>
      </c>
      <c r="J45" s="157">
        <f t="shared" si="14"/>
        <v>21.358109648533645</v>
      </c>
      <c r="K45" s="158" t="s">
        <v>148</v>
      </c>
      <c r="L45" s="159" t="s">
        <v>149</v>
      </c>
      <c r="M45" s="160" t="s">
        <v>496</v>
      </c>
      <c r="N45" s="146" t="s">
        <v>497</v>
      </c>
      <c r="O45" s="161" t="s">
        <v>150</v>
      </c>
      <c r="P45" s="161" t="s">
        <v>151</v>
      </c>
      <c r="Q45" s="146">
        <v>4</v>
      </c>
      <c r="R45" s="146">
        <v>1</v>
      </c>
      <c r="S45" s="162">
        <v>38</v>
      </c>
      <c r="T45" s="162">
        <v>40</v>
      </c>
      <c r="U45" s="162" t="s">
        <v>192</v>
      </c>
      <c r="V45" s="146" t="s">
        <v>211</v>
      </c>
      <c r="W45" s="146" t="s">
        <v>211</v>
      </c>
      <c r="X45" s="146" t="s">
        <v>209</v>
      </c>
      <c r="Y45" s="146">
        <v>4.7699999999999996</v>
      </c>
      <c r="Z45" s="146">
        <v>-20.93</v>
      </c>
      <c r="AA45" s="146" t="s">
        <v>211</v>
      </c>
      <c r="AB45" s="146" t="s">
        <v>211</v>
      </c>
      <c r="AC45" s="146">
        <v>-2693.5</v>
      </c>
      <c r="AD45" s="146" t="s">
        <v>211</v>
      </c>
      <c r="AE45" s="146" t="s">
        <v>211</v>
      </c>
      <c r="AF45" s="147" t="s">
        <v>210</v>
      </c>
      <c r="AG45" s="157">
        <v>1499.1555000000001</v>
      </c>
      <c r="AH45" s="134" t="s">
        <v>211</v>
      </c>
      <c r="AI45" s="130" t="s">
        <v>211</v>
      </c>
      <c r="AJ45" s="130" t="s">
        <v>211</v>
      </c>
      <c r="AK45" s="130" t="s">
        <v>211</v>
      </c>
      <c r="AL45" s="132" t="s">
        <v>517</v>
      </c>
      <c r="AM45" s="146" t="s">
        <v>211</v>
      </c>
      <c r="AN45" s="146" t="s">
        <v>211</v>
      </c>
      <c r="AO45" s="146" t="s">
        <v>211</v>
      </c>
      <c r="AP45" s="146" t="s">
        <v>211</v>
      </c>
      <c r="AQ45" s="146" t="s">
        <v>211</v>
      </c>
      <c r="AR45" s="146" t="s">
        <v>211</v>
      </c>
      <c r="AS45" s="146" t="s">
        <v>211</v>
      </c>
      <c r="AT45" s="146" t="s">
        <v>211</v>
      </c>
      <c r="AU45" s="147" t="s">
        <v>212</v>
      </c>
      <c r="AV45" s="161" t="s">
        <v>213</v>
      </c>
      <c r="AW45" s="156">
        <v>38</v>
      </c>
      <c r="AX45" s="156">
        <v>2.09</v>
      </c>
      <c r="AY45" s="147" t="s">
        <v>215</v>
      </c>
      <c r="AZ45" s="146" t="s">
        <v>153</v>
      </c>
      <c r="BA45" s="147" t="s">
        <v>216</v>
      </c>
      <c r="BB45" s="161" t="s">
        <v>261</v>
      </c>
      <c r="BC45" s="156">
        <v>3</v>
      </c>
      <c r="BD45" s="165">
        <v>0.32186953878862301</v>
      </c>
      <c r="BE45" s="181">
        <v>21.13</v>
      </c>
      <c r="BF45" s="147" t="s">
        <v>222</v>
      </c>
      <c r="BG45" s="179">
        <v>0.33</v>
      </c>
      <c r="BH45" s="146" t="s">
        <v>211</v>
      </c>
      <c r="BI45" s="146" t="s">
        <v>211</v>
      </c>
      <c r="BJ45" s="163" t="s">
        <v>211</v>
      </c>
      <c r="BK45" s="167" t="s">
        <v>278</v>
      </c>
      <c r="BL45" s="146" t="s">
        <v>211</v>
      </c>
      <c r="BM45" s="146" t="s">
        <v>211</v>
      </c>
      <c r="BN45" s="147" t="s">
        <v>215</v>
      </c>
      <c r="BO45" s="147" t="s">
        <v>279</v>
      </c>
      <c r="BP45" s="156" t="s">
        <v>211</v>
      </c>
      <c r="BQ45" s="156" t="s">
        <v>211</v>
      </c>
      <c r="BR45" s="156" t="s">
        <v>211</v>
      </c>
      <c r="BS45" s="156" t="s">
        <v>211</v>
      </c>
      <c r="BT45" s="156" t="s">
        <v>280</v>
      </c>
      <c r="BU45" s="156">
        <v>50</v>
      </c>
      <c r="BV45" s="156" t="s">
        <v>211</v>
      </c>
      <c r="BW45" s="156" t="s">
        <v>211</v>
      </c>
      <c r="BX45" s="193">
        <f t="shared" si="15"/>
        <v>26.292446660990063</v>
      </c>
      <c r="BY45" s="147" t="s">
        <v>281</v>
      </c>
      <c r="BZ45" s="168">
        <f t="shared" si="8"/>
        <v>0.32843113601716212</v>
      </c>
      <c r="CA45" s="168">
        <f t="shared" si="9"/>
        <v>0.33843563871898397</v>
      </c>
      <c r="CB45" s="186" t="s">
        <v>211</v>
      </c>
      <c r="CC45" s="142">
        <v>3.492110122829521</v>
      </c>
      <c r="CD45" s="169" t="s">
        <v>302</v>
      </c>
      <c r="CE45" s="170">
        <f t="shared" si="10"/>
        <v>0.10476330368488562</v>
      </c>
      <c r="CF45" s="140">
        <f t="shared" si="2"/>
        <v>0.10476330368488562</v>
      </c>
      <c r="CG45" s="147" t="s">
        <v>283</v>
      </c>
      <c r="CH45" s="147" t="s">
        <v>284</v>
      </c>
      <c r="CI45" s="147" t="s">
        <v>285</v>
      </c>
      <c r="CJ45" s="147"/>
      <c r="CK45" s="147" t="s">
        <v>211</v>
      </c>
      <c r="CL45" s="147" t="s">
        <v>284</v>
      </c>
      <c r="CM45" s="147" t="s">
        <v>211</v>
      </c>
      <c r="CN45" s="147" t="s">
        <v>211</v>
      </c>
      <c r="CO45" s="147" t="s">
        <v>211</v>
      </c>
      <c r="CP45" s="147" t="s">
        <v>211</v>
      </c>
      <c r="CQ45" s="147" t="s">
        <v>211</v>
      </c>
      <c r="CR45" s="147" t="s">
        <v>211</v>
      </c>
      <c r="CS45" s="147" t="s">
        <v>211</v>
      </c>
      <c r="CT45" s="147" t="s">
        <v>211</v>
      </c>
      <c r="CU45" s="178">
        <v>36.40871473170732</v>
      </c>
      <c r="CV45" s="172" t="s">
        <v>303</v>
      </c>
      <c r="CW45" s="161">
        <v>0.06</v>
      </c>
      <c r="CX45" s="147" t="s">
        <v>304</v>
      </c>
      <c r="CY45" s="146" t="s">
        <v>305</v>
      </c>
      <c r="CZ45" s="146" t="s">
        <v>211</v>
      </c>
      <c r="DA45" s="146" t="s">
        <v>211</v>
      </c>
      <c r="DB45" s="173" t="s">
        <v>306</v>
      </c>
      <c r="DC45" s="146" t="s">
        <v>305</v>
      </c>
      <c r="DD45" s="146" t="s">
        <v>211</v>
      </c>
      <c r="DE45" s="146" t="s">
        <v>211</v>
      </c>
      <c r="DF45" s="173" t="s">
        <v>306</v>
      </c>
      <c r="DG45" s="146" t="s">
        <v>305</v>
      </c>
      <c r="DH45" s="146" t="s">
        <v>211</v>
      </c>
      <c r="DI45" s="146" t="s">
        <v>211</v>
      </c>
      <c r="DJ45" s="173" t="s">
        <v>306</v>
      </c>
      <c r="DK45" s="146">
        <v>416</v>
      </c>
      <c r="DL45" s="146" t="s">
        <v>211</v>
      </c>
      <c r="DM45" s="146" t="s">
        <v>211</v>
      </c>
      <c r="DN45" s="147" t="s">
        <v>307</v>
      </c>
      <c r="DO45" s="146">
        <v>39.5</v>
      </c>
      <c r="DP45" s="146" t="s">
        <v>211</v>
      </c>
      <c r="DQ45" s="146" t="s">
        <v>211</v>
      </c>
      <c r="DR45" s="147" t="s">
        <v>308</v>
      </c>
      <c r="DS45" s="147" t="s">
        <v>309</v>
      </c>
      <c r="DT45" s="147" t="s">
        <v>310</v>
      </c>
      <c r="DU45" s="148">
        <f t="shared" si="3"/>
        <v>1.0193062801620458</v>
      </c>
      <c r="DV45" s="146" t="s">
        <v>211</v>
      </c>
      <c r="DW45" s="146" t="s">
        <v>211</v>
      </c>
      <c r="DX45" s="147" t="s">
        <v>507</v>
      </c>
      <c r="DY45" s="149" t="s">
        <v>311</v>
      </c>
      <c r="DZ45" s="147" t="s">
        <v>312</v>
      </c>
      <c r="EA45" s="147" t="s">
        <v>356</v>
      </c>
      <c r="EB45" s="147" t="s">
        <v>314</v>
      </c>
      <c r="EC45" s="174" t="s">
        <v>315</v>
      </c>
      <c r="ED45" s="174" t="s">
        <v>315</v>
      </c>
      <c r="EE45" s="147" t="s">
        <v>543</v>
      </c>
      <c r="EF45" s="147" t="s">
        <v>211</v>
      </c>
      <c r="EG45" s="147" t="s">
        <v>211</v>
      </c>
      <c r="EH45" s="147" t="s">
        <v>371</v>
      </c>
      <c r="EI45" s="147" t="s">
        <v>414</v>
      </c>
      <c r="EJ45" s="147" t="s">
        <v>373</v>
      </c>
      <c r="EK45" s="165">
        <v>2344.1336847700554</v>
      </c>
      <c r="EL45" s="147" t="s">
        <v>429</v>
      </c>
      <c r="EM45" s="146">
        <v>54</v>
      </c>
      <c r="EN45" s="146">
        <v>54</v>
      </c>
      <c r="EO45" s="156" t="s">
        <v>211</v>
      </c>
      <c r="EP45" s="156" t="s">
        <v>211</v>
      </c>
      <c r="EQ45" s="156" t="s">
        <v>211</v>
      </c>
      <c r="ER45" s="156" t="s">
        <v>211</v>
      </c>
      <c r="ES45" s="175">
        <v>8.1714334294041606</v>
      </c>
      <c r="ET45" s="147" t="s">
        <v>430</v>
      </c>
      <c r="EU45" s="146">
        <v>0.03</v>
      </c>
      <c r="EV45" s="146">
        <v>0.03</v>
      </c>
      <c r="EW45" s="176">
        <v>266.35329973440838</v>
      </c>
      <c r="EX45" s="177">
        <v>0</v>
      </c>
      <c r="EY45" s="147" t="s">
        <v>476</v>
      </c>
      <c r="EZ45" s="176">
        <v>266.35329973440838</v>
      </c>
      <c r="FA45" s="178">
        <v>21.358109648533645</v>
      </c>
      <c r="FB45" s="178">
        <v>21.358109648533645</v>
      </c>
      <c r="FC45" s="147" t="s">
        <v>491</v>
      </c>
      <c r="FD45" s="147" t="s">
        <v>492</v>
      </c>
      <c r="FE45" s="156" t="s">
        <v>211</v>
      </c>
      <c r="FF45" s="156" t="s">
        <v>211</v>
      </c>
      <c r="FG45" s="156" t="s">
        <v>211</v>
      </c>
      <c r="FH45" s="156" t="s">
        <v>211</v>
      </c>
      <c r="FI45" s="156" t="s">
        <v>211</v>
      </c>
      <c r="FJ45" s="156" t="s">
        <v>211</v>
      </c>
      <c r="FK45" s="156" t="s">
        <v>211</v>
      </c>
      <c r="FL45" s="156" t="s">
        <v>211</v>
      </c>
      <c r="FM45" s="156" t="s">
        <v>211</v>
      </c>
      <c r="FN45" s="156" t="s">
        <v>211</v>
      </c>
      <c r="FO45" s="156" t="s">
        <v>211</v>
      </c>
      <c r="FP45" s="156" t="s">
        <v>211</v>
      </c>
      <c r="FQ45" s="147" t="s">
        <v>515</v>
      </c>
    </row>
    <row r="46" spans="1:173" s="156" customFormat="1" ht="18">
      <c r="A46" s="131" t="s">
        <v>207</v>
      </c>
      <c r="B46" s="156" t="s">
        <v>208</v>
      </c>
      <c r="C46" s="156">
        <v>2009</v>
      </c>
      <c r="D46" s="147" t="s">
        <v>497</v>
      </c>
      <c r="E46" s="157">
        <f t="shared" si="4"/>
        <v>1578.8826729999998</v>
      </c>
      <c r="F46" s="133" t="s">
        <v>211</v>
      </c>
      <c r="G46" s="133" t="s">
        <v>211</v>
      </c>
      <c r="H46" s="157">
        <f t="shared" si="5"/>
        <v>214.81340105226607</v>
      </c>
      <c r="I46" s="157">
        <f t="shared" si="13"/>
        <v>16.758462883049297</v>
      </c>
      <c r="J46" s="157">
        <f t="shared" si="14"/>
        <v>16.758462883049297</v>
      </c>
      <c r="K46" s="158" t="s">
        <v>148</v>
      </c>
      <c r="L46" s="159" t="s">
        <v>149</v>
      </c>
      <c r="M46" s="160" t="s">
        <v>496</v>
      </c>
      <c r="N46" s="146" t="s">
        <v>497</v>
      </c>
      <c r="O46" s="161" t="s">
        <v>150</v>
      </c>
      <c r="P46" s="161" t="s">
        <v>151</v>
      </c>
      <c r="Q46" s="146">
        <v>4</v>
      </c>
      <c r="R46" s="146">
        <v>1</v>
      </c>
      <c r="S46" s="162">
        <v>66</v>
      </c>
      <c r="T46" s="162">
        <v>68</v>
      </c>
      <c r="U46" s="162" t="s">
        <v>193</v>
      </c>
      <c r="V46" s="146" t="s">
        <v>211</v>
      </c>
      <c r="W46" s="146" t="s">
        <v>211</v>
      </c>
      <c r="X46" s="146" t="s">
        <v>209</v>
      </c>
      <c r="Y46" s="146">
        <v>4.7699999999999996</v>
      </c>
      <c r="Z46" s="146">
        <v>-20.93</v>
      </c>
      <c r="AA46" s="146" t="s">
        <v>211</v>
      </c>
      <c r="AB46" s="146" t="s">
        <v>211</v>
      </c>
      <c r="AC46" s="146">
        <v>-2693.5</v>
      </c>
      <c r="AD46" s="146" t="s">
        <v>211</v>
      </c>
      <c r="AE46" s="146" t="s">
        <v>211</v>
      </c>
      <c r="AF46" s="147" t="s">
        <v>210</v>
      </c>
      <c r="AG46" s="157">
        <v>1578.8826729999998</v>
      </c>
      <c r="AH46" s="134" t="s">
        <v>211</v>
      </c>
      <c r="AI46" s="130" t="s">
        <v>211</v>
      </c>
      <c r="AJ46" s="130" t="s">
        <v>211</v>
      </c>
      <c r="AK46" s="130" t="s">
        <v>211</v>
      </c>
      <c r="AL46" s="132" t="s">
        <v>517</v>
      </c>
      <c r="AM46" s="146" t="s">
        <v>211</v>
      </c>
      <c r="AN46" s="146" t="s">
        <v>211</v>
      </c>
      <c r="AO46" s="146" t="s">
        <v>211</v>
      </c>
      <c r="AP46" s="146" t="s">
        <v>211</v>
      </c>
      <c r="AQ46" s="146" t="s">
        <v>211</v>
      </c>
      <c r="AR46" s="146" t="s">
        <v>211</v>
      </c>
      <c r="AS46" s="146" t="s">
        <v>211</v>
      </c>
      <c r="AT46" s="146" t="s">
        <v>211</v>
      </c>
      <c r="AU46" s="147" t="s">
        <v>212</v>
      </c>
      <c r="AV46" s="161" t="s">
        <v>213</v>
      </c>
      <c r="AW46" s="156">
        <v>50</v>
      </c>
      <c r="AX46" s="156">
        <v>3.1</v>
      </c>
      <c r="AY46" s="147" t="s">
        <v>215</v>
      </c>
      <c r="AZ46" s="146" t="s">
        <v>153</v>
      </c>
      <c r="BA46" s="147" t="s">
        <v>216</v>
      </c>
      <c r="BB46" s="161" t="s">
        <v>262</v>
      </c>
      <c r="BC46" s="156">
        <v>3</v>
      </c>
      <c r="BD46" s="165">
        <v>0.27235597621087265</v>
      </c>
      <c r="BE46" s="181">
        <v>21.54</v>
      </c>
      <c r="BF46" s="147" t="s">
        <v>222</v>
      </c>
      <c r="BG46" s="179">
        <v>0.33</v>
      </c>
      <c r="BH46" s="146" t="s">
        <v>211</v>
      </c>
      <c r="BI46" s="146" t="s">
        <v>211</v>
      </c>
      <c r="BJ46" s="163" t="s">
        <v>211</v>
      </c>
      <c r="BK46" s="167" t="s">
        <v>278</v>
      </c>
      <c r="BL46" s="146" t="s">
        <v>211</v>
      </c>
      <c r="BM46" s="146" t="s">
        <v>211</v>
      </c>
      <c r="BN46" s="147" t="s">
        <v>215</v>
      </c>
      <c r="BO46" s="147" t="s">
        <v>279</v>
      </c>
      <c r="BP46" s="156" t="s">
        <v>211</v>
      </c>
      <c r="BQ46" s="156" t="s">
        <v>211</v>
      </c>
      <c r="BR46" s="156" t="s">
        <v>211</v>
      </c>
      <c r="BS46" s="156" t="s">
        <v>211</v>
      </c>
      <c r="BT46" s="156" t="s">
        <v>280</v>
      </c>
      <c r="BU46" s="156">
        <v>50</v>
      </c>
      <c r="BV46" s="156" t="s">
        <v>211</v>
      </c>
      <c r="BW46" s="156" t="s">
        <v>211</v>
      </c>
      <c r="BX46" s="193">
        <f t="shared" si="15"/>
        <v>25.415245727199256</v>
      </c>
      <c r="BY46" s="147" t="s">
        <v>281</v>
      </c>
      <c r="BZ46" s="168">
        <f t="shared" si="8"/>
        <v>0.32843113601716212</v>
      </c>
      <c r="CA46" s="168">
        <f t="shared" si="9"/>
        <v>0.33843563871898397</v>
      </c>
      <c r="CB46" s="186" t="s">
        <v>211</v>
      </c>
      <c r="CC46" s="142">
        <v>3.227016703370861</v>
      </c>
      <c r="CD46" s="169" t="s">
        <v>302</v>
      </c>
      <c r="CE46" s="170">
        <f t="shared" si="10"/>
        <v>9.6810501101125823E-2</v>
      </c>
      <c r="CF46" s="140">
        <f t="shared" si="2"/>
        <v>9.6810501101125823E-2</v>
      </c>
      <c r="CG46" s="147" t="s">
        <v>283</v>
      </c>
      <c r="CH46" s="147" t="s">
        <v>284</v>
      </c>
      <c r="CI46" s="147" t="s">
        <v>285</v>
      </c>
      <c r="CJ46" s="147"/>
      <c r="CK46" s="147" t="s">
        <v>211</v>
      </c>
      <c r="CL46" s="147" t="s">
        <v>284</v>
      </c>
      <c r="CM46" s="147" t="s">
        <v>211</v>
      </c>
      <c r="CN46" s="147" t="s">
        <v>211</v>
      </c>
      <c r="CO46" s="147" t="s">
        <v>211</v>
      </c>
      <c r="CP46" s="147" t="s">
        <v>211</v>
      </c>
      <c r="CQ46" s="147" t="s">
        <v>211</v>
      </c>
      <c r="CR46" s="147" t="s">
        <v>211</v>
      </c>
      <c r="CS46" s="147" t="s">
        <v>211</v>
      </c>
      <c r="CT46" s="147" t="s">
        <v>211</v>
      </c>
      <c r="CU46" s="178">
        <v>36.137541168081498</v>
      </c>
      <c r="CV46" s="172" t="s">
        <v>303</v>
      </c>
      <c r="CW46" s="161">
        <v>0.06</v>
      </c>
      <c r="CX46" s="147" t="s">
        <v>304</v>
      </c>
      <c r="CY46" s="146" t="s">
        <v>305</v>
      </c>
      <c r="CZ46" s="146" t="s">
        <v>211</v>
      </c>
      <c r="DA46" s="146" t="s">
        <v>211</v>
      </c>
      <c r="DB46" s="173" t="s">
        <v>306</v>
      </c>
      <c r="DC46" s="146" t="s">
        <v>305</v>
      </c>
      <c r="DD46" s="146" t="s">
        <v>211</v>
      </c>
      <c r="DE46" s="146" t="s">
        <v>211</v>
      </c>
      <c r="DF46" s="173" t="s">
        <v>306</v>
      </c>
      <c r="DG46" s="146" t="s">
        <v>305</v>
      </c>
      <c r="DH46" s="146" t="s">
        <v>211</v>
      </c>
      <c r="DI46" s="146" t="s">
        <v>211</v>
      </c>
      <c r="DJ46" s="173" t="s">
        <v>306</v>
      </c>
      <c r="DK46" s="146">
        <v>416</v>
      </c>
      <c r="DL46" s="146" t="s">
        <v>211</v>
      </c>
      <c r="DM46" s="146" t="s">
        <v>211</v>
      </c>
      <c r="DN46" s="147" t="s">
        <v>307</v>
      </c>
      <c r="DO46" s="146">
        <v>39.5</v>
      </c>
      <c r="DP46" s="146" t="s">
        <v>211</v>
      </c>
      <c r="DQ46" s="146" t="s">
        <v>211</v>
      </c>
      <c r="DR46" s="147" t="s">
        <v>308</v>
      </c>
      <c r="DS46" s="147" t="s">
        <v>309</v>
      </c>
      <c r="DT46" s="147" t="s">
        <v>310</v>
      </c>
      <c r="DU46" s="148">
        <f t="shared" si="3"/>
        <v>1.0193494428339931</v>
      </c>
      <c r="DV46" s="146" t="s">
        <v>211</v>
      </c>
      <c r="DW46" s="146" t="s">
        <v>211</v>
      </c>
      <c r="DX46" s="147" t="s">
        <v>507</v>
      </c>
      <c r="DY46" s="149" t="s">
        <v>311</v>
      </c>
      <c r="DZ46" s="147" t="s">
        <v>312</v>
      </c>
      <c r="EA46" s="147" t="s">
        <v>357</v>
      </c>
      <c r="EB46" s="147" t="s">
        <v>314</v>
      </c>
      <c r="EC46" s="174" t="s">
        <v>315</v>
      </c>
      <c r="ED46" s="174" t="s">
        <v>315</v>
      </c>
      <c r="EE46" s="147" t="s">
        <v>543</v>
      </c>
      <c r="EF46" s="147" t="s">
        <v>211</v>
      </c>
      <c r="EG46" s="147" t="s">
        <v>211</v>
      </c>
      <c r="EH46" s="147" t="s">
        <v>371</v>
      </c>
      <c r="EI46" s="147" t="s">
        <v>415</v>
      </c>
      <c r="EJ46" s="147" t="s">
        <v>373</v>
      </c>
      <c r="EK46" s="165">
        <v>2247.5566347996228</v>
      </c>
      <c r="EL46" s="147" t="s">
        <v>429</v>
      </c>
      <c r="EM46" s="146">
        <v>54</v>
      </c>
      <c r="EN46" s="146">
        <v>54</v>
      </c>
      <c r="EO46" s="156" t="s">
        <v>211</v>
      </c>
      <c r="EP46" s="156" t="s">
        <v>211</v>
      </c>
      <c r="EQ46" s="156" t="s">
        <v>211</v>
      </c>
      <c r="ER46" s="156" t="s">
        <v>211</v>
      </c>
      <c r="ES46" s="175">
        <v>8.2300983188712991</v>
      </c>
      <c r="ET46" s="147" t="s">
        <v>430</v>
      </c>
      <c r="EU46" s="146">
        <v>0.03</v>
      </c>
      <c r="EV46" s="146">
        <v>0.03</v>
      </c>
      <c r="EW46" s="176">
        <v>214.81340105226607</v>
      </c>
      <c r="EX46" s="177">
        <v>0</v>
      </c>
      <c r="EY46" s="147" t="s">
        <v>477</v>
      </c>
      <c r="EZ46" s="176">
        <v>214.81340105226607</v>
      </c>
      <c r="FA46" s="178">
        <v>16.758462883049297</v>
      </c>
      <c r="FB46" s="178">
        <v>16.758462883049297</v>
      </c>
      <c r="FC46" s="147" t="s">
        <v>491</v>
      </c>
      <c r="FD46" s="147" t="s">
        <v>492</v>
      </c>
      <c r="FE46" s="156" t="s">
        <v>211</v>
      </c>
      <c r="FF46" s="156" t="s">
        <v>211</v>
      </c>
      <c r="FG46" s="156" t="s">
        <v>211</v>
      </c>
      <c r="FH46" s="156" t="s">
        <v>211</v>
      </c>
      <c r="FI46" s="156" t="s">
        <v>211</v>
      </c>
      <c r="FJ46" s="156" t="s">
        <v>211</v>
      </c>
      <c r="FK46" s="156" t="s">
        <v>211</v>
      </c>
      <c r="FL46" s="156" t="s">
        <v>211</v>
      </c>
      <c r="FM46" s="156" t="s">
        <v>211</v>
      </c>
      <c r="FN46" s="156" t="s">
        <v>211</v>
      </c>
      <c r="FO46" s="156" t="s">
        <v>211</v>
      </c>
      <c r="FP46" s="156" t="s">
        <v>211</v>
      </c>
      <c r="FQ46" s="147" t="s">
        <v>515</v>
      </c>
    </row>
    <row r="47" spans="1:173" s="156" customFormat="1" ht="18">
      <c r="A47" s="131" t="s">
        <v>207</v>
      </c>
      <c r="B47" s="156" t="s">
        <v>208</v>
      </c>
      <c r="C47" s="156">
        <v>2009</v>
      </c>
      <c r="D47" s="147" t="s">
        <v>497</v>
      </c>
      <c r="E47" s="157">
        <f t="shared" si="4"/>
        <v>1653.0102360000001</v>
      </c>
      <c r="F47" s="133" t="s">
        <v>211</v>
      </c>
      <c r="G47" s="133" t="s">
        <v>211</v>
      </c>
      <c r="H47" s="157">
        <f t="shared" si="5"/>
        <v>214.31447223335692</v>
      </c>
      <c r="I47" s="157">
        <f t="shared" si="13"/>
        <v>16.704310819836302</v>
      </c>
      <c r="J47" s="157">
        <f t="shared" si="14"/>
        <v>16.704310819836302</v>
      </c>
      <c r="K47" s="158" t="s">
        <v>148</v>
      </c>
      <c r="L47" s="159" t="s">
        <v>149</v>
      </c>
      <c r="M47" s="160" t="s">
        <v>496</v>
      </c>
      <c r="N47" s="146" t="s">
        <v>497</v>
      </c>
      <c r="O47" s="161" t="s">
        <v>150</v>
      </c>
      <c r="P47" s="161" t="s">
        <v>151</v>
      </c>
      <c r="Q47" s="187">
        <v>4</v>
      </c>
      <c r="R47" s="146">
        <v>2</v>
      </c>
      <c r="S47" s="162">
        <v>0</v>
      </c>
      <c r="T47" s="162">
        <v>2</v>
      </c>
      <c r="U47" s="162" t="s">
        <v>194</v>
      </c>
      <c r="V47" s="146" t="s">
        <v>211</v>
      </c>
      <c r="W47" s="146" t="s">
        <v>211</v>
      </c>
      <c r="X47" s="146" t="s">
        <v>209</v>
      </c>
      <c r="Y47" s="146">
        <v>4.7699999999999996</v>
      </c>
      <c r="Z47" s="146">
        <v>-20.93</v>
      </c>
      <c r="AA47" s="146" t="s">
        <v>211</v>
      </c>
      <c r="AB47" s="146" t="s">
        <v>211</v>
      </c>
      <c r="AC47" s="146">
        <v>-2693.5</v>
      </c>
      <c r="AD47" s="146" t="s">
        <v>211</v>
      </c>
      <c r="AE47" s="146" t="s">
        <v>211</v>
      </c>
      <c r="AF47" s="147" t="s">
        <v>210</v>
      </c>
      <c r="AG47" s="157">
        <v>1653.0102360000001</v>
      </c>
      <c r="AH47" s="134" t="s">
        <v>211</v>
      </c>
      <c r="AI47" s="130" t="s">
        <v>211</v>
      </c>
      <c r="AJ47" s="130" t="s">
        <v>211</v>
      </c>
      <c r="AK47" s="130" t="s">
        <v>211</v>
      </c>
      <c r="AL47" s="132" t="s">
        <v>517</v>
      </c>
      <c r="AM47" s="146" t="s">
        <v>211</v>
      </c>
      <c r="AN47" s="146" t="s">
        <v>211</v>
      </c>
      <c r="AO47" s="146" t="s">
        <v>211</v>
      </c>
      <c r="AP47" s="146" t="s">
        <v>211</v>
      </c>
      <c r="AQ47" s="146" t="s">
        <v>211</v>
      </c>
      <c r="AR47" s="146" t="s">
        <v>211</v>
      </c>
      <c r="AS47" s="146" t="s">
        <v>211</v>
      </c>
      <c r="AT47" s="146" t="s">
        <v>211</v>
      </c>
      <c r="AU47" s="147" t="s">
        <v>212</v>
      </c>
      <c r="AV47" s="161" t="s">
        <v>213</v>
      </c>
      <c r="AW47" s="156">
        <v>50</v>
      </c>
      <c r="AX47" s="156">
        <v>2.41</v>
      </c>
      <c r="AY47" s="147" t="s">
        <v>215</v>
      </c>
      <c r="AZ47" s="146" t="s">
        <v>153</v>
      </c>
      <c r="BA47" s="147" t="s">
        <v>216</v>
      </c>
      <c r="BB47" s="161" t="s">
        <v>263</v>
      </c>
      <c r="BC47" s="156">
        <v>3</v>
      </c>
      <c r="BD47" s="165">
        <v>0.30550504633038905</v>
      </c>
      <c r="BE47" s="181">
        <v>21.479999999999997</v>
      </c>
      <c r="BF47" s="147" t="s">
        <v>222</v>
      </c>
      <c r="BG47" s="179">
        <v>0.33</v>
      </c>
      <c r="BH47" s="146" t="s">
        <v>211</v>
      </c>
      <c r="BI47" s="146" t="s">
        <v>211</v>
      </c>
      <c r="BJ47" s="163" t="s">
        <v>211</v>
      </c>
      <c r="BK47" s="167" t="s">
        <v>278</v>
      </c>
      <c r="BL47" s="146" t="s">
        <v>211</v>
      </c>
      <c r="BM47" s="146" t="s">
        <v>211</v>
      </c>
      <c r="BN47" s="147" t="s">
        <v>215</v>
      </c>
      <c r="BO47" s="147" t="s">
        <v>279</v>
      </c>
      <c r="BP47" s="156" t="s">
        <v>211</v>
      </c>
      <c r="BQ47" s="156" t="s">
        <v>211</v>
      </c>
      <c r="BR47" s="156" t="s">
        <v>211</v>
      </c>
      <c r="BS47" s="156" t="s">
        <v>211</v>
      </c>
      <c r="BT47" s="156" t="s">
        <v>280</v>
      </c>
      <c r="BU47" s="156">
        <v>50</v>
      </c>
      <c r="BV47" s="156" t="s">
        <v>211</v>
      </c>
      <c r="BW47" s="156" t="s">
        <v>211</v>
      </c>
      <c r="BX47" s="193">
        <f t="shared" si="15"/>
        <v>24.859021036692926</v>
      </c>
      <c r="BY47" s="147" t="s">
        <v>281</v>
      </c>
      <c r="BZ47" s="168">
        <f t="shared" si="8"/>
        <v>0.32843113601716212</v>
      </c>
      <c r="CA47" s="168">
        <f t="shared" si="9"/>
        <v>0.33843563871898397</v>
      </c>
      <c r="CB47" s="186" t="s">
        <v>211</v>
      </c>
      <c r="CC47" s="142">
        <v>3.0694483872679528</v>
      </c>
      <c r="CD47" s="169" t="s">
        <v>302</v>
      </c>
      <c r="CE47" s="170">
        <f t="shared" si="10"/>
        <v>9.2083451618038575E-2</v>
      </c>
      <c r="CF47" s="140">
        <f t="shared" si="2"/>
        <v>9.2083451618038575E-2</v>
      </c>
      <c r="CG47" s="147" t="s">
        <v>283</v>
      </c>
      <c r="CH47" s="147" t="s">
        <v>284</v>
      </c>
      <c r="CI47" s="147" t="s">
        <v>285</v>
      </c>
      <c r="CJ47" s="147"/>
      <c r="CK47" s="147" t="s">
        <v>211</v>
      </c>
      <c r="CL47" s="147" t="s">
        <v>284</v>
      </c>
      <c r="CM47" s="147" t="s">
        <v>211</v>
      </c>
      <c r="CN47" s="147" t="s">
        <v>211</v>
      </c>
      <c r="CO47" s="147" t="s">
        <v>211</v>
      </c>
      <c r="CP47" s="147" t="s">
        <v>211</v>
      </c>
      <c r="CQ47" s="147" t="s">
        <v>211</v>
      </c>
      <c r="CR47" s="147" t="s">
        <v>211</v>
      </c>
      <c r="CS47" s="147" t="s">
        <v>211</v>
      </c>
      <c r="CT47" s="147" t="s">
        <v>211</v>
      </c>
      <c r="CU47" s="178">
        <v>36.301992200256741</v>
      </c>
      <c r="CV47" s="172" t="s">
        <v>303</v>
      </c>
      <c r="CW47" s="161">
        <v>0.06</v>
      </c>
      <c r="CX47" s="147" t="s">
        <v>304</v>
      </c>
      <c r="CY47" s="146" t="s">
        <v>305</v>
      </c>
      <c r="CZ47" s="146" t="s">
        <v>211</v>
      </c>
      <c r="DA47" s="146" t="s">
        <v>211</v>
      </c>
      <c r="DB47" s="173" t="s">
        <v>306</v>
      </c>
      <c r="DC47" s="146" t="s">
        <v>305</v>
      </c>
      <c r="DD47" s="146" t="s">
        <v>211</v>
      </c>
      <c r="DE47" s="146" t="s">
        <v>211</v>
      </c>
      <c r="DF47" s="173" t="s">
        <v>306</v>
      </c>
      <c r="DG47" s="146" t="s">
        <v>305</v>
      </c>
      <c r="DH47" s="146" t="s">
        <v>211</v>
      </c>
      <c r="DI47" s="146" t="s">
        <v>211</v>
      </c>
      <c r="DJ47" s="173" t="s">
        <v>306</v>
      </c>
      <c r="DK47" s="146">
        <v>416</v>
      </c>
      <c r="DL47" s="146" t="s">
        <v>211</v>
      </c>
      <c r="DM47" s="146" t="s">
        <v>211</v>
      </c>
      <c r="DN47" s="147" t="s">
        <v>307</v>
      </c>
      <c r="DO47" s="146">
        <v>39.5</v>
      </c>
      <c r="DP47" s="146" t="s">
        <v>211</v>
      </c>
      <c r="DQ47" s="146" t="s">
        <v>211</v>
      </c>
      <c r="DR47" s="147" t="s">
        <v>308</v>
      </c>
      <c r="DS47" s="147" t="s">
        <v>309</v>
      </c>
      <c r="DT47" s="147" t="s">
        <v>310</v>
      </c>
      <c r="DU47" s="148">
        <f t="shared" si="3"/>
        <v>1.0193768118698894</v>
      </c>
      <c r="DV47" s="146" t="s">
        <v>211</v>
      </c>
      <c r="DW47" s="146" t="s">
        <v>211</v>
      </c>
      <c r="DX47" s="147" t="s">
        <v>507</v>
      </c>
      <c r="DY47" s="149" t="s">
        <v>311</v>
      </c>
      <c r="DZ47" s="147" t="s">
        <v>312</v>
      </c>
      <c r="EA47" s="147" t="s">
        <v>358</v>
      </c>
      <c r="EB47" s="147" t="s">
        <v>314</v>
      </c>
      <c r="EC47" s="174" t="s">
        <v>315</v>
      </c>
      <c r="ED47" s="174" t="s">
        <v>315</v>
      </c>
      <c r="EE47" s="147" t="s">
        <v>543</v>
      </c>
      <c r="EF47" s="147" t="s">
        <v>211</v>
      </c>
      <c r="EG47" s="147" t="s">
        <v>211</v>
      </c>
      <c r="EH47" s="147" t="s">
        <v>371</v>
      </c>
      <c r="EI47" s="147" t="s">
        <v>416</v>
      </c>
      <c r="EJ47" s="147" t="s">
        <v>373</v>
      </c>
      <c r="EK47" s="165">
        <v>2247.9274912002134</v>
      </c>
      <c r="EL47" s="147" t="s">
        <v>429</v>
      </c>
      <c r="EM47" s="146">
        <v>54</v>
      </c>
      <c r="EN47" s="146">
        <v>54</v>
      </c>
      <c r="EO47" s="156" t="s">
        <v>211</v>
      </c>
      <c r="EP47" s="156" t="s">
        <v>211</v>
      </c>
      <c r="EQ47" s="156" t="s">
        <v>211</v>
      </c>
      <c r="ER47" s="156" t="s">
        <v>211</v>
      </c>
      <c r="ES47" s="175">
        <v>8.2314028183395607</v>
      </c>
      <c r="ET47" s="147" t="s">
        <v>430</v>
      </c>
      <c r="EU47" s="146">
        <v>0.03</v>
      </c>
      <c r="EV47" s="146">
        <v>0.03</v>
      </c>
      <c r="EW47" s="176">
        <v>214.31447223335692</v>
      </c>
      <c r="EX47" s="177">
        <v>0</v>
      </c>
      <c r="EY47" s="147" t="s">
        <v>478</v>
      </c>
      <c r="EZ47" s="176">
        <v>214.31447223335692</v>
      </c>
      <c r="FA47" s="178">
        <v>16.704310819836302</v>
      </c>
      <c r="FB47" s="178">
        <v>16.704310819836302</v>
      </c>
      <c r="FC47" s="147" t="s">
        <v>491</v>
      </c>
      <c r="FD47" s="147" t="s">
        <v>492</v>
      </c>
      <c r="FE47" s="156" t="s">
        <v>211</v>
      </c>
      <c r="FF47" s="156" t="s">
        <v>211</v>
      </c>
      <c r="FG47" s="156" t="s">
        <v>211</v>
      </c>
      <c r="FH47" s="156" t="s">
        <v>211</v>
      </c>
      <c r="FI47" s="156" t="s">
        <v>211</v>
      </c>
      <c r="FJ47" s="156" t="s">
        <v>211</v>
      </c>
      <c r="FK47" s="156" t="s">
        <v>211</v>
      </c>
      <c r="FL47" s="156" t="s">
        <v>211</v>
      </c>
      <c r="FM47" s="156" t="s">
        <v>211</v>
      </c>
      <c r="FN47" s="156" t="s">
        <v>211</v>
      </c>
      <c r="FO47" s="156" t="s">
        <v>211</v>
      </c>
      <c r="FP47" s="156" t="s">
        <v>211</v>
      </c>
      <c r="FQ47" s="147" t="s">
        <v>515</v>
      </c>
    </row>
    <row r="48" spans="1:173" s="156" customFormat="1" ht="18">
      <c r="A48" s="131" t="s">
        <v>207</v>
      </c>
      <c r="B48" s="156" t="s">
        <v>208</v>
      </c>
      <c r="C48" s="156">
        <v>2009</v>
      </c>
      <c r="D48" s="147" t="s">
        <v>497</v>
      </c>
      <c r="E48" s="157">
        <f t="shared" si="4"/>
        <v>1666.789992</v>
      </c>
      <c r="F48" s="133" t="s">
        <v>211</v>
      </c>
      <c r="G48" s="133" t="s">
        <v>211</v>
      </c>
      <c r="H48" s="157">
        <f t="shared" si="5"/>
        <v>218.05610347220463</v>
      </c>
      <c r="I48" s="157">
        <f t="shared" si="13"/>
        <v>17.031848665332518</v>
      </c>
      <c r="J48" s="157">
        <f t="shared" si="14"/>
        <v>17.031848665332518</v>
      </c>
      <c r="K48" s="158" t="s">
        <v>148</v>
      </c>
      <c r="L48" s="159" t="s">
        <v>149</v>
      </c>
      <c r="M48" s="160" t="s">
        <v>496</v>
      </c>
      <c r="N48" s="146" t="s">
        <v>497</v>
      </c>
      <c r="O48" s="161" t="s">
        <v>150</v>
      </c>
      <c r="P48" s="161" t="s">
        <v>151</v>
      </c>
      <c r="Q48" s="187">
        <v>4</v>
      </c>
      <c r="R48" s="146">
        <v>2</v>
      </c>
      <c r="S48" s="162">
        <v>7</v>
      </c>
      <c r="T48" s="162">
        <v>9</v>
      </c>
      <c r="U48" s="162" t="s">
        <v>195</v>
      </c>
      <c r="V48" s="146" t="s">
        <v>211</v>
      </c>
      <c r="W48" s="146" t="s">
        <v>211</v>
      </c>
      <c r="X48" s="146" t="s">
        <v>209</v>
      </c>
      <c r="Y48" s="146">
        <v>4.7699999999999996</v>
      </c>
      <c r="Z48" s="146">
        <v>-20.93</v>
      </c>
      <c r="AA48" s="146" t="s">
        <v>211</v>
      </c>
      <c r="AB48" s="146" t="s">
        <v>211</v>
      </c>
      <c r="AC48" s="146">
        <v>-2693.5</v>
      </c>
      <c r="AD48" s="146" t="s">
        <v>211</v>
      </c>
      <c r="AE48" s="146" t="s">
        <v>211</v>
      </c>
      <c r="AF48" s="147" t="s">
        <v>210</v>
      </c>
      <c r="AG48" s="157">
        <v>1666.789992</v>
      </c>
      <c r="AH48" s="134" t="s">
        <v>211</v>
      </c>
      <c r="AI48" s="130" t="s">
        <v>211</v>
      </c>
      <c r="AJ48" s="130" t="s">
        <v>211</v>
      </c>
      <c r="AK48" s="130" t="s">
        <v>211</v>
      </c>
      <c r="AL48" s="132" t="s">
        <v>517</v>
      </c>
      <c r="AM48" s="146" t="s">
        <v>211</v>
      </c>
      <c r="AN48" s="146" t="s">
        <v>211</v>
      </c>
      <c r="AO48" s="146" t="s">
        <v>211</v>
      </c>
      <c r="AP48" s="146" t="s">
        <v>211</v>
      </c>
      <c r="AQ48" s="146" t="s">
        <v>211</v>
      </c>
      <c r="AR48" s="146" t="s">
        <v>211</v>
      </c>
      <c r="AS48" s="146" t="s">
        <v>211</v>
      </c>
      <c r="AT48" s="146" t="s">
        <v>211</v>
      </c>
      <c r="AU48" s="147" t="s">
        <v>212</v>
      </c>
      <c r="AV48" s="161" t="s">
        <v>213</v>
      </c>
      <c r="AW48" s="156">
        <v>50</v>
      </c>
      <c r="AX48" s="156">
        <v>2.67</v>
      </c>
      <c r="AY48" s="147" t="s">
        <v>215</v>
      </c>
      <c r="AZ48" s="146" t="s">
        <v>153</v>
      </c>
      <c r="BA48" s="147" t="s">
        <v>216</v>
      </c>
      <c r="BB48" s="161" t="s">
        <v>264</v>
      </c>
      <c r="BC48" s="156">
        <v>4</v>
      </c>
      <c r="BD48" s="165">
        <v>0.13391539617733694</v>
      </c>
      <c r="BE48" s="181">
        <v>21.45</v>
      </c>
      <c r="BF48" s="147" t="s">
        <v>222</v>
      </c>
      <c r="BG48" s="179">
        <v>0.28999999999999998</v>
      </c>
      <c r="BH48" s="146" t="s">
        <v>211</v>
      </c>
      <c r="BI48" s="146" t="s">
        <v>211</v>
      </c>
      <c r="BJ48" s="163" t="s">
        <v>211</v>
      </c>
      <c r="BK48" s="167" t="s">
        <v>278</v>
      </c>
      <c r="BL48" s="146" t="s">
        <v>211</v>
      </c>
      <c r="BM48" s="146" t="s">
        <v>211</v>
      </c>
      <c r="BN48" s="147" t="s">
        <v>215</v>
      </c>
      <c r="BO48" s="147" t="s">
        <v>279</v>
      </c>
      <c r="BP48" s="156" t="s">
        <v>211</v>
      </c>
      <c r="BQ48" s="156" t="s">
        <v>211</v>
      </c>
      <c r="BR48" s="156" t="s">
        <v>211</v>
      </c>
      <c r="BS48" s="156" t="s">
        <v>211</v>
      </c>
      <c r="BT48" s="156" t="s">
        <v>280</v>
      </c>
      <c r="BU48" s="156">
        <v>50</v>
      </c>
      <c r="BV48" s="156" t="s">
        <v>211</v>
      </c>
      <c r="BW48" s="156" t="s">
        <v>211</v>
      </c>
      <c r="BX48" s="193">
        <f t="shared" si="15"/>
        <v>24.989980345701987</v>
      </c>
      <c r="BY48" s="147" t="s">
        <v>281</v>
      </c>
      <c r="BZ48" s="168">
        <f t="shared" si="8"/>
        <v>0.32843113601716212</v>
      </c>
      <c r="CA48" s="168">
        <f t="shared" si="9"/>
        <v>0.33843563871898397</v>
      </c>
      <c r="CB48" s="186" t="s">
        <v>211</v>
      </c>
      <c r="CC48" s="142">
        <v>3.1058399833902355</v>
      </c>
      <c r="CD48" s="169" t="s">
        <v>302</v>
      </c>
      <c r="CE48" s="170">
        <f t="shared" si="10"/>
        <v>9.3175199501707065E-2</v>
      </c>
      <c r="CF48" s="140">
        <f t="shared" si="2"/>
        <v>9.3175199501707065E-2</v>
      </c>
      <c r="CG48" s="147" t="s">
        <v>283</v>
      </c>
      <c r="CH48" s="147" t="s">
        <v>284</v>
      </c>
      <c r="CI48" s="147" t="s">
        <v>285</v>
      </c>
      <c r="CJ48" s="147"/>
      <c r="CK48" s="147" t="s">
        <v>211</v>
      </c>
      <c r="CL48" s="147" t="s">
        <v>284</v>
      </c>
      <c r="CM48" s="147" t="s">
        <v>211</v>
      </c>
      <c r="CN48" s="147" t="s">
        <v>211</v>
      </c>
      <c r="CO48" s="147" t="s">
        <v>211</v>
      </c>
      <c r="CP48" s="147" t="s">
        <v>211</v>
      </c>
      <c r="CQ48" s="147" t="s">
        <v>211</v>
      </c>
      <c r="CR48" s="147" t="s">
        <v>211</v>
      </c>
      <c r="CS48" s="147" t="s">
        <v>211</v>
      </c>
      <c r="CT48" s="147" t="s">
        <v>211</v>
      </c>
      <c r="CU48" s="178">
        <v>36.070372290115536</v>
      </c>
      <c r="CV48" s="172" t="s">
        <v>303</v>
      </c>
      <c r="CW48" s="161">
        <v>0.06</v>
      </c>
      <c r="CX48" s="147" t="s">
        <v>304</v>
      </c>
      <c r="CY48" s="146" t="s">
        <v>305</v>
      </c>
      <c r="CZ48" s="146" t="s">
        <v>211</v>
      </c>
      <c r="DA48" s="146" t="s">
        <v>211</v>
      </c>
      <c r="DB48" s="173" t="s">
        <v>306</v>
      </c>
      <c r="DC48" s="146" t="s">
        <v>305</v>
      </c>
      <c r="DD48" s="146" t="s">
        <v>211</v>
      </c>
      <c r="DE48" s="146" t="s">
        <v>211</v>
      </c>
      <c r="DF48" s="173" t="s">
        <v>306</v>
      </c>
      <c r="DG48" s="146" t="s">
        <v>305</v>
      </c>
      <c r="DH48" s="146" t="s">
        <v>211</v>
      </c>
      <c r="DI48" s="146" t="s">
        <v>211</v>
      </c>
      <c r="DJ48" s="173" t="s">
        <v>306</v>
      </c>
      <c r="DK48" s="146">
        <v>416</v>
      </c>
      <c r="DL48" s="146" t="s">
        <v>211</v>
      </c>
      <c r="DM48" s="146" t="s">
        <v>211</v>
      </c>
      <c r="DN48" s="147" t="s">
        <v>307</v>
      </c>
      <c r="DO48" s="146">
        <v>39.5</v>
      </c>
      <c r="DP48" s="146" t="s">
        <v>211</v>
      </c>
      <c r="DQ48" s="146" t="s">
        <v>211</v>
      </c>
      <c r="DR48" s="147" t="s">
        <v>308</v>
      </c>
      <c r="DS48" s="147" t="s">
        <v>309</v>
      </c>
      <c r="DT48" s="147" t="s">
        <v>310</v>
      </c>
      <c r="DU48" s="148">
        <f t="shared" si="3"/>
        <v>1.0193703680170896</v>
      </c>
      <c r="DV48" s="146" t="s">
        <v>211</v>
      </c>
      <c r="DW48" s="146" t="s">
        <v>211</v>
      </c>
      <c r="DX48" s="147" t="s">
        <v>507</v>
      </c>
      <c r="DY48" s="149" t="s">
        <v>311</v>
      </c>
      <c r="DZ48" s="147" t="s">
        <v>312</v>
      </c>
      <c r="EA48" s="147" t="s">
        <v>359</v>
      </c>
      <c r="EB48" s="147" t="s">
        <v>314</v>
      </c>
      <c r="EC48" s="174" t="s">
        <v>315</v>
      </c>
      <c r="ED48" s="174" t="s">
        <v>315</v>
      </c>
      <c r="EE48" s="147" t="s">
        <v>543</v>
      </c>
      <c r="EF48" s="147" t="s">
        <v>211</v>
      </c>
      <c r="EG48" s="147" t="s">
        <v>211</v>
      </c>
      <c r="EH48" s="147" t="s">
        <v>371</v>
      </c>
      <c r="EI48" s="147" t="s">
        <v>417</v>
      </c>
      <c r="EJ48" s="147" t="s">
        <v>373</v>
      </c>
      <c r="EK48" s="165">
        <v>2255.5040897401891</v>
      </c>
      <c r="EL48" s="147" t="s">
        <v>429</v>
      </c>
      <c r="EM48" s="146">
        <v>54</v>
      </c>
      <c r="EN48" s="146">
        <v>54</v>
      </c>
      <c r="EO48" s="156" t="s">
        <v>211</v>
      </c>
      <c r="EP48" s="156" t="s">
        <v>211</v>
      </c>
      <c r="EQ48" s="156" t="s">
        <v>211</v>
      </c>
      <c r="ER48" s="156" t="s">
        <v>211</v>
      </c>
      <c r="ES48" s="175">
        <v>8.2275193922699081</v>
      </c>
      <c r="ET48" s="147" t="s">
        <v>430</v>
      </c>
      <c r="EU48" s="146">
        <v>0.03</v>
      </c>
      <c r="EV48" s="146">
        <v>0.03</v>
      </c>
      <c r="EW48" s="176">
        <v>218.05610347220463</v>
      </c>
      <c r="EX48" s="177">
        <v>0</v>
      </c>
      <c r="EY48" s="147" t="s">
        <v>479</v>
      </c>
      <c r="EZ48" s="176">
        <v>218.05610347220463</v>
      </c>
      <c r="FA48" s="178">
        <v>17.031848665332518</v>
      </c>
      <c r="FB48" s="178">
        <v>17.031848665332518</v>
      </c>
      <c r="FC48" s="147" t="s">
        <v>491</v>
      </c>
      <c r="FD48" s="147" t="s">
        <v>492</v>
      </c>
      <c r="FE48" s="156" t="s">
        <v>211</v>
      </c>
      <c r="FF48" s="156" t="s">
        <v>211</v>
      </c>
      <c r="FG48" s="156" t="s">
        <v>211</v>
      </c>
      <c r="FH48" s="156" t="s">
        <v>211</v>
      </c>
      <c r="FI48" s="156" t="s">
        <v>211</v>
      </c>
      <c r="FJ48" s="156" t="s">
        <v>211</v>
      </c>
      <c r="FK48" s="156" t="s">
        <v>211</v>
      </c>
      <c r="FL48" s="156" t="s">
        <v>211</v>
      </c>
      <c r="FM48" s="156" t="s">
        <v>211</v>
      </c>
      <c r="FN48" s="156" t="s">
        <v>211</v>
      </c>
      <c r="FO48" s="156" t="s">
        <v>211</v>
      </c>
      <c r="FP48" s="156" t="s">
        <v>211</v>
      </c>
      <c r="FQ48" s="147"/>
    </row>
    <row r="49" spans="1:173" s="156" customFormat="1" ht="18">
      <c r="A49" s="131" t="s">
        <v>207</v>
      </c>
      <c r="B49" s="156" t="s">
        <v>208</v>
      </c>
      <c r="C49" s="156">
        <v>2009</v>
      </c>
      <c r="D49" s="147" t="s">
        <v>497</v>
      </c>
      <c r="E49" s="157">
        <f t="shared" si="4"/>
        <v>1673.6873009999999</v>
      </c>
      <c r="F49" s="133" t="s">
        <v>211</v>
      </c>
      <c r="G49" s="133" t="s">
        <v>211</v>
      </c>
      <c r="H49" s="157">
        <f t="shared" si="5"/>
        <v>271.37947097518418</v>
      </c>
      <c r="I49" s="157">
        <f t="shared" si="13"/>
        <v>22.06959970210784</v>
      </c>
      <c r="J49" s="157">
        <f t="shared" si="14"/>
        <v>22.06959970210784</v>
      </c>
      <c r="K49" s="158" t="s">
        <v>148</v>
      </c>
      <c r="L49" s="159" t="s">
        <v>149</v>
      </c>
      <c r="M49" s="160" t="s">
        <v>496</v>
      </c>
      <c r="N49" s="146" t="s">
        <v>497</v>
      </c>
      <c r="O49" s="161" t="s">
        <v>150</v>
      </c>
      <c r="P49" s="161" t="s">
        <v>151</v>
      </c>
      <c r="Q49" s="187">
        <v>4</v>
      </c>
      <c r="R49" s="146">
        <v>2</v>
      </c>
      <c r="S49" s="162">
        <v>10</v>
      </c>
      <c r="T49" s="162">
        <v>12</v>
      </c>
      <c r="U49" s="162" t="s">
        <v>196</v>
      </c>
      <c r="V49" s="146" t="s">
        <v>211</v>
      </c>
      <c r="W49" s="146" t="s">
        <v>211</v>
      </c>
      <c r="X49" s="146" t="s">
        <v>209</v>
      </c>
      <c r="Y49" s="146">
        <v>4.7699999999999996</v>
      </c>
      <c r="Z49" s="146">
        <v>-20.93</v>
      </c>
      <c r="AA49" s="146" t="s">
        <v>211</v>
      </c>
      <c r="AB49" s="146" t="s">
        <v>211</v>
      </c>
      <c r="AC49" s="146">
        <v>-2693.5</v>
      </c>
      <c r="AD49" s="146" t="s">
        <v>211</v>
      </c>
      <c r="AE49" s="146" t="s">
        <v>211</v>
      </c>
      <c r="AF49" s="147" t="s">
        <v>210</v>
      </c>
      <c r="AG49" s="157">
        <v>1673.6873009999999</v>
      </c>
      <c r="AH49" s="134" t="s">
        <v>211</v>
      </c>
      <c r="AI49" s="130" t="s">
        <v>211</v>
      </c>
      <c r="AJ49" s="130" t="s">
        <v>211</v>
      </c>
      <c r="AK49" s="130" t="s">
        <v>211</v>
      </c>
      <c r="AL49" s="132" t="s">
        <v>517</v>
      </c>
      <c r="AM49" s="146" t="s">
        <v>211</v>
      </c>
      <c r="AN49" s="146" t="s">
        <v>211</v>
      </c>
      <c r="AO49" s="146" t="s">
        <v>211</v>
      </c>
      <c r="AP49" s="146" t="s">
        <v>211</v>
      </c>
      <c r="AQ49" s="146" t="s">
        <v>211</v>
      </c>
      <c r="AR49" s="146" t="s">
        <v>211</v>
      </c>
      <c r="AS49" s="146" t="s">
        <v>211</v>
      </c>
      <c r="AT49" s="146" t="s">
        <v>211</v>
      </c>
      <c r="AU49" s="147" t="s">
        <v>212</v>
      </c>
      <c r="AV49" s="161" t="s">
        <v>213</v>
      </c>
      <c r="AW49" s="156">
        <v>50</v>
      </c>
      <c r="AX49" s="156">
        <v>2.5499999999999998</v>
      </c>
      <c r="AY49" s="147" t="s">
        <v>215</v>
      </c>
      <c r="AZ49" s="146" t="s">
        <v>153</v>
      </c>
      <c r="BA49" s="147" t="s">
        <v>216</v>
      </c>
      <c r="BB49" s="161" t="s">
        <v>265</v>
      </c>
      <c r="BC49" s="156">
        <v>3</v>
      </c>
      <c r="BD49" s="165">
        <v>0.11015141094572294</v>
      </c>
      <c r="BE49" s="181">
        <v>20.82</v>
      </c>
      <c r="BF49" s="147" t="s">
        <v>222</v>
      </c>
      <c r="BG49" s="179">
        <v>0.33</v>
      </c>
      <c r="BH49" s="146" t="s">
        <v>211</v>
      </c>
      <c r="BI49" s="146" t="s">
        <v>211</v>
      </c>
      <c r="BJ49" s="163" t="s">
        <v>211</v>
      </c>
      <c r="BK49" s="167" t="s">
        <v>278</v>
      </c>
      <c r="BL49" s="146" t="s">
        <v>211</v>
      </c>
      <c r="BM49" s="146" t="s">
        <v>211</v>
      </c>
      <c r="BN49" s="147" t="s">
        <v>215</v>
      </c>
      <c r="BO49" s="147" t="s">
        <v>279</v>
      </c>
      <c r="BP49" s="156" t="s">
        <v>211</v>
      </c>
      <c r="BQ49" s="156" t="s">
        <v>211</v>
      </c>
      <c r="BR49" s="156" t="s">
        <v>211</v>
      </c>
      <c r="BS49" s="156" t="s">
        <v>211</v>
      </c>
      <c r="BT49" s="156" t="s">
        <v>280</v>
      </c>
      <c r="BU49" s="156">
        <v>50</v>
      </c>
      <c r="BV49" s="156" t="s">
        <v>211</v>
      </c>
      <c r="BW49" s="156" t="s">
        <v>211</v>
      </c>
      <c r="BX49" s="193">
        <f t="shared" si="15"/>
        <v>25.170196627205843</v>
      </c>
      <c r="BY49" s="147" t="s">
        <v>281</v>
      </c>
      <c r="BZ49" s="168">
        <f t="shared" si="8"/>
        <v>0.32843113601715856</v>
      </c>
      <c r="CA49" s="168">
        <f t="shared" si="9"/>
        <v>0.33843563871898752</v>
      </c>
      <c r="CB49" s="186" t="s">
        <v>211</v>
      </c>
      <c r="CC49" s="142">
        <v>3.1566257933283719</v>
      </c>
      <c r="CD49" s="169" t="s">
        <v>302</v>
      </c>
      <c r="CE49" s="170">
        <f t="shared" si="10"/>
        <v>9.4698773799851158E-2</v>
      </c>
      <c r="CF49" s="140">
        <f t="shared" si="2"/>
        <v>9.4698773799851158E-2</v>
      </c>
      <c r="CG49" s="147" t="s">
        <v>283</v>
      </c>
      <c r="CH49" s="147" t="s">
        <v>284</v>
      </c>
      <c r="CI49" s="147" t="s">
        <v>285</v>
      </c>
      <c r="CJ49" s="147"/>
      <c r="CK49" s="147" t="s">
        <v>211</v>
      </c>
      <c r="CL49" s="147" t="s">
        <v>284</v>
      </c>
      <c r="CM49" s="147" t="s">
        <v>211</v>
      </c>
      <c r="CN49" s="147" t="s">
        <v>211</v>
      </c>
      <c r="CO49" s="147" t="s">
        <v>211</v>
      </c>
      <c r="CP49" s="147" t="s">
        <v>211</v>
      </c>
      <c r="CQ49" s="147" t="s">
        <v>211</v>
      </c>
      <c r="CR49" s="147" t="s">
        <v>211</v>
      </c>
      <c r="CS49" s="147" t="s">
        <v>211</v>
      </c>
      <c r="CT49" s="147" t="s">
        <v>211</v>
      </c>
      <c r="CU49" s="178">
        <v>35.983580464698335</v>
      </c>
      <c r="CV49" s="172" t="s">
        <v>303</v>
      </c>
      <c r="CW49" s="161">
        <v>0.06</v>
      </c>
      <c r="CX49" s="147" t="s">
        <v>304</v>
      </c>
      <c r="CY49" s="146" t="s">
        <v>305</v>
      </c>
      <c r="CZ49" s="146" t="s">
        <v>211</v>
      </c>
      <c r="DA49" s="146" t="s">
        <v>211</v>
      </c>
      <c r="DB49" s="173" t="s">
        <v>306</v>
      </c>
      <c r="DC49" s="146" t="s">
        <v>305</v>
      </c>
      <c r="DD49" s="146" t="s">
        <v>211</v>
      </c>
      <c r="DE49" s="146" t="s">
        <v>211</v>
      </c>
      <c r="DF49" s="173" t="s">
        <v>306</v>
      </c>
      <c r="DG49" s="146" t="s">
        <v>305</v>
      </c>
      <c r="DH49" s="146" t="s">
        <v>211</v>
      </c>
      <c r="DI49" s="146" t="s">
        <v>211</v>
      </c>
      <c r="DJ49" s="173" t="s">
        <v>306</v>
      </c>
      <c r="DK49" s="146">
        <v>416</v>
      </c>
      <c r="DL49" s="146" t="s">
        <v>211</v>
      </c>
      <c r="DM49" s="146" t="s">
        <v>211</v>
      </c>
      <c r="DN49" s="147" t="s">
        <v>307</v>
      </c>
      <c r="DO49" s="146">
        <v>39.5</v>
      </c>
      <c r="DP49" s="146" t="s">
        <v>211</v>
      </c>
      <c r="DQ49" s="146" t="s">
        <v>211</v>
      </c>
      <c r="DR49" s="147" t="s">
        <v>308</v>
      </c>
      <c r="DS49" s="147" t="s">
        <v>309</v>
      </c>
      <c r="DT49" s="147" t="s">
        <v>310</v>
      </c>
      <c r="DU49" s="148">
        <f t="shared" si="3"/>
        <v>1.0193615004749583</v>
      </c>
      <c r="DV49" s="146" t="s">
        <v>211</v>
      </c>
      <c r="DW49" s="146" t="s">
        <v>211</v>
      </c>
      <c r="DX49" s="147" t="s">
        <v>507</v>
      </c>
      <c r="DY49" s="149" t="s">
        <v>311</v>
      </c>
      <c r="DZ49" s="147" t="s">
        <v>312</v>
      </c>
      <c r="EA49" s="147" t="s">
        <v>360</v>
      </c>
      <c r="EB49" s="147" t="s">
        <v>314</v>
      </c>
      <c r="EC49" s="174" t="s">
        <v>315</v>
      </c>
      <c r="ED49" s="174" t="s">
        <v>315</v>
      </c>
      <c r="EE49" s="147" t="s">
        <v>543</v>
      </c>
      <c r="EF49" s="147" t="s">
        <v>211</v>
      </c>
      <c r="EG49" s="147" t="s">
        <v>211</v>
      </c>
      <c r="EH49" s="147" t="s">
        <v>371</v>
      </c>
      <c r="EI49" s="147" t="s">
        <v>418</v>
      </c>
      <c r="EJ49" s="147" t="s">
        <v>373</v>
      </c>
      <c r="EK49" s="165">
        <v>2267.8767562225075</v>
      </c>
      <c r="EL49" s="147" t="s">
        <v>429</v>
      </c>
      <c r="EM49" s="146">
        <v>54</v>
      </c>
      <c r="EN49" s="146">
        <v>54</v>
      </c>
      <c r="EO49" s="156" t="s">
        <v>211</v>
      </c>
      <c r="EP49" s="156" t="s">
        <v>211</v>
      </c>
      <c r="EQ49" s="156" t="s">
        <v>211</v>
      </c>
      <c r="ER49" s="156" t="s">
        <v>211</v>
      </c>
      <c r="ES49" s="175">
        <v>8.1568327182807447</v>
      </c>
      <c r="ET49" s="147" t="s">
        <v>430</v>
      </c>
      <c r="EU49" s="146">
        <v>0.03</v>
      </c>
      <c r="EV49" s="146">
        <v>0.03</v>
      </c>
      <c r="EW49" s="176">
        <v>271.37947097518418</v>
      </c>
      <c r="EX49" s="177">
        <v>0</v>
      </c>
      <c r="EY49" s="147" t="s">
        <v>480</v>
      </c>
      <c r="EZ49" s="176">
        <v>271.37947097518418</v>
      </c>
      <c r="FA49" s="178">
        <v>22.06959970210784</v>
      </c>
      <c r="FB49" s="178">
        <v>22.06959970210784</v>
      </c>
      <c r="FC49" s="147" t="s">
        <v>491</v>
      </c>
      <c r="FD49" s="147" t="s">
        <v>492</v>
      </c>
      <c r="FE49" s="156" t="s">
        <v>211</v>
      </c>
      <c r="FF49" s="156" t="s">
        <v>211</v>
      </c>
      <c r="FG49" s="156" t="s">
        <v>211</v>
      </c>
      <c r="FH49" s="156" t="s">
        <v>211</v>
      </c>
      <c r="FI49" s="156" t="s">
        <v>211</v>
      </c>
      <c r="FJ49" s="156" t="s">
        <v>211</v>
      </c>
      <c r="FK49" s="156" t="s">
        <v>211</v>
      </c>
      <c r="FL49" s="156" t="s">
        <v>211</v>
      </c>
      <c r="FM49" s="156" t="s">
        <v>211</v>
      </c>
      <c r="FN49" s="156" t="s">
        <v>211</v>
      </c>
      <c r="FO49" s="156" t="s">
        <v>211</v>
      </c>
      <c r="FP49" s="156" t="s">
        <v>211</v>
      </c>
      <c r="FQ49" s="147" t="s">
        <v>515</v>
      </c>
    </row>
    <row r="50" spans="1:173" s="156" customFormat="1" ht="18">
      <c r="A50" s="131" t="s">
        <v>207</v>
      </c>
      <c r="B50" s="156" t="s">
        <v>208</v>
      </c>
      <c r="C50" s="156">
        <v>2009</v>
      </c>
      <c r="D50" s="147" t="s">
        <v>497</v>
      </c>
      <c r="E50" s="157">
        <f t="shared" si="4"/>
        <v>1854.1540150000001</v>
      </c>
      <c r="F50" s="133" t="s">
        <v>211</v>
      </c>
      <c r="G50" s="133" t="s">
        <v>211</v>
      </c>
      <c r="H50" s="157">
        <f t="shared" si="5"/>
        <v>267.48097107573557</v>
      </c>
      <c r="I50" s="157">
        <f t="shared" si="13"/>
        <v>21.730180702011243</v>
      </c>
      <c r="J50" s="157">
        <f t="shared" si="14"/>
        <v>21.730180702011243</v>
      </c>
      <c r="K50" s="158" t="s">
        <v>148</v>
      </c>
      <c r="L50" s="159" t="s">
        <v>149</v>
      </c>
      <c r="M50" s="160" t="s">
        <v>496</v>
      </c>
      <c r="N50" s="146" t="s">
        <v>497</v>
      </c>
      <c r="O50" s="161" t="s">
        <v>150</v>
      </c>
      <c r="P50" s="161" t="s">
        <v>151</v>
      </c>
      <c r="Q50" s="187">
        <v>4</v>
      </c>
      <c r="R50" s="146">
        <v>2</v>
      </c>
      <c r="S50" s="162">
        <v>105</v>
      </c>
      <c r="T50" s="162">
        <v>107</v>
      </c>
      <c r="U50" s="162" t="s">
        <v>197</v>
      </c>
      <c r="V50" s="146" t="s">
        <v>211</v>
      </c>
      <c r="W50" s="146" t="s">
        <v>211</v>
      </c>
      <c r="X50" s="146" t="s">
        <v>209</v>
      </c>
      <c r="Y50" s="146">
        <v>4.7699999999999996</v>
      </c>
      <c r="Z50" s="146">
        <v>-20.93</v>
      </c>
      <c r="AA50" s="146" t="s">
        <v>211</v>
      </c>
      <c r="AB50" s="146" t="s">
        <v>211</v>
      </c>
      <c r="AC50" s="146">
        <v>-2693.5</v>
      </c>
      <c r="AD50" s="146" t="s">
        <v>211</v>
      </c>
      <c r="AE50" s="146" t="s">
        <v>211</v>
      </c>
      <c r="AF50" s="147" t="s">
        <v>210</v>
      </c>
      <c r="AG50" s="157">
        <v>1854.1540150000001</v>
      </c>
      <c r="AH50" s="134" t="s">
        <v>211</v>
      </c>
      <c r="AI50" s="130" t="s">
        <v>211</v>
      </c>
      <c r="AJ50" s="130" t="s">
        <v>211</v>
      </c>
      <c r="AK50" s="130" t="s">
        <v>211</v>
      </c>
      <c r="AL50" s="132" t="s">
        <v>517</v>
      </c>
      <c r="AM50" s="146" t="s">
        <v>211</v>
      </c>
      <c r="AN50" s="146" t="s">
        <v>211</v>
      </c>
      <c r="AO50" s="146" t="s">
        <v>211</v>
      </c>
      <c r="AP50" s="146" t="s">
        <v>211</v>
      </c>
      <c r="AQ50" s="146" t="s">
        <v>211</v>
      </c>
      <c r="AR50" s="146" t="s">
        <v>211</v>
      </c>
      <c r="AS50" s="146" t="s">
        <v>211</v>
      </c>
      <c r="AT50" s="146" t="s">
        <v>211</v>
      </c>
      <c r="AU50" s="147" t="s">
        <v>212</v>
      </c>
      <c r="AV50" s="161" t="s">
        <v>213</v>
      </c>
      <c r="AW50" s="156">
        <v>30</v>
      </c>
      <c r="AX50" s="164" t="s">
        <v>218</v>
      </c>
      <c r="AY50" s="147" t="s">
        <v>215</v>
      </c>
      <c r="AZ50" s="146" t="s">
        <v>153</v>
      </c>
      <c r="BA50" s="147" t="s">
        <v>216</v>
      </c>
      <c r="BB50" s="161" t="s">
        <v>266</v>
      </c>
      <c r="BC50" s="156">
        <v>5</v>
      </c>
      <c r="BD50" s="165">
        <v>0.40632991521668643</v>
      </c>
      <c r="BE50" s="181">
        <v>20.95</v>
      </c>
      <c r="BF50" s="147" t="s">
        <v>222</v>
      </c>
      <c r="BG50" s="179">
        <v>0.41</v>
      </c>
      <c r="BH50" s="146" t="s">
        <v>211</v>
      </c>
      <c r="BI50" s="146" t="s">
        <v>211</v>
      </c>
      <c r="BJ50" s="163" t="s">
        <v>211</v>
      </c>
      <c r="BK50" s="167" t="s">
        <v>278</v>
      </c>
      <c r="BL50" s="146" t="s">
        <v>211</v>
      </c>
      <c r="BM50" s="146" t="s">
        <v>211</v>
      </c>
      <c r="BN50" s="147" t="s">
        <v>215</v>
      </c>
      <c r="BO50" s="147" t="s">
        <v>279</v>
      </c>
      <c r="BP50" s="156" t="s">
        <v>211</v>
      </c>
      <c r="BQ50" s="156" t="s">
        <v>211</v>
      </c>
      <c r="BR50" s="156" t="s">
        <v>211</v>
      </c>
      <c r="BS50" s="156" t="s">
        <v>211</v>
      </c>
      <c r="BT50" s="156" t="s">
        <v>280</v>
      </c>
      <c r="BU50" s="156">
        <v>50</v>
      </c>
      <c r="BV50" s="156" t="s">
        <v>211</v>
      </c>
      <c r="BW50" s="156" t="s">
        <v>211</v>
      </c>
      <c r="BX50" s="193">
        <f t="shared" si="15"/>
        <v>26.175502351925569</v>
      </c>
      <c r="BY50" s="147" t="s">
        <v>281</v>
      </c>
      <c r="BZ50" s="168">
        <f t="shared" si="8"/>
        <v>0.32843113601716212</v>
      </c>
      <c r="CA50" s="168">
        <f t="shared" si="9"/>
        <v>0.33843563871898397</v>
      </c>
      <c r="CB50" s="186" t="s">
        <v>211</v>
      </c>
      <c r="CC50" s="142">
        <v>3.4555484494292728</v>
      </c>
      <c r="CD50" s="169" t="s">
        <v>302</v>
      </c>
      <c r="CE50" s="170">
        <f t="shared" si="10"/>
        <v>0.10366645348287817</v>
      </c>
      <c r="CF50" s="140">
        <f t="shared" si="2"/>
        <v>0.10366645348287817</v>
      </c>
      <c r="CG50" s="147" t="s">
        <v>283</v>
      </c>
      <c r="CH50" s="147" t="s">
        <v>284</v>
      </c>
      <c r="CI50" s="147" t="s">
        <v>285</v>
      </c>
      <c r="CJ50" s="147"/>
      <c r="CK50" s="147" t="s">
        <v>211</v>
      </c>
      <c r="CL50" s="147" t="s">
        <v>284</v>
      </c>
      <c r="CM50" s="147" t="s">
        <v>211</v>
      </c>
      <c r="CN50" s="147" t="s">
        <v>211</v>
      </c>
      <c r="CO50" s="147" t="s">
        <v>211</v>
      </c>
      <c r="CP50" s="147" t="s">
        <v>211</v>
      </c>
      <c r="CQ50" s="147" t="s">
        <v>211</v>
      </c>
      <c r="CR50" s="147" t="s">
        <v>211</v>
      </c>
      <c r="CS50" s="147" t="s">
        <v>211</v>
      </c>
      <c r="CT50" s="147" t="s">
        <v>211</v>
      </c>
      <c r="CU50" s="178">
        <v>35.899514118100129</v>
      </c>
      <c r="CV50" s="172" t="s">
        <v>303</v>
      </c>
      <c r="CW50" s="161">
        <v>0.06</v>
      </c>
      <c r="CX50" s="147" t="s">
        <v>304</v>
      </c>
      <c r="CY50" s="146" t="s">
        <v>305</v>
      </c>
      <c r="CZ50" s="146" t="s">
        <v>211</v>
      </c>
      <c r="DA50" s="146" t="s">
        <v>211</v>
      </c>
      <c r="DB50" s="173" t="s">
        <v>306</v>
      </c>
      <c r="DC50" s="146" t="s">
        <v>305</v>
      </c>
      <c r="DD50" s="146" t="s">
        <v>211</v>
      </c>
      <c r="DE50" s="146" t="s">
        <v>211</v>
      </c>
      <c r="DF50" s="173" t="s">
        <v>306</v>
      </c>
      <c r="DG50" s="146" t="s">
        <v>305</v>
      </c>
      <c r="DH50" s="146" t="s">
        <v>211</v>
      </c>
      <c r="DI50" s="146" t="s">
        <v>211</v>
      </c>
      <c r="DJ50" s="173" t="s">
        <v>306</v>
      </c>
      <c r="DK50" s="146">
        <v>416</v>
      </c>
      <c r="DL50" s="146" t="s">
        <v>211</v>
      </c>
      <c r="DM50" s="146" t="s">
        <v>211</v>
      </c>
      <c r="DN50" s="147" t="s">
        <v>307</v>
      </c>
      <c r="DO50" s="146">
        <v>39.5</v>
      </c>
      <c r="DP50" s="146" t="s">
        <v>211</v>
      </c>
      <c r="DQ50" s="146" t="s">
        <v>211</v>
      </c>
      <c r="DR50" s="147" t="s">
        <v>308</v>
      </c>
      <c r="DS50" s="147" t="s">
        <v>309</v>
      </c>
      <c r="DT50" s="147" t="s">
        <v>310</v>
      </c>
      <c r="DU50" s="148">
        <f t="shared" si="3"/>
        <v>1.0193120344067734</v>
      </c>
      <c r="DV50" s="146" t="s">
        <v>211</v>
      </c>
      <c r="DW50" s="146" t="s">
        <v>211</v>
      </c>
      <c r="DX50" s="147" t="s">
        <v>507</v>
      </c>
      <c r="DY50" s="149" t="s">
        <v>311</v>
      </c>
      <c r="DZ50" s="147" t="s">
        <v>312</v>
      </c>
      <c r="EA50" s="147" t="s">
        <v>361</v>
      </c>
      <c r="EB50" s="147" t="s">
        <v>314</v>
      </c>
      <c r="EC50" s="174" t="s">
        <v>315</v>
      </c>
      <c r="ED50" s="174" t="s">
        <v>315</v>
      </c>
      <c r="EE50" s="147" t="s">
        <v>543</v>
      </c>
      <c r="EF50" s="147" t="s">
        <v>211</v>
      </c>
      <c r="EG50" s="147" t="s">
        <v>211</v>
      </c>
      <c r="EH50" s="147" t="s">
        <v>371</v>
      </c>
      <c r="EI50" s="147" t="s">
        <v>419</v>
      </c>
      <c r="EJ50" s="147" t="s">
        <v>373</v>
      </c>
      <c r="EK50" s="165">
        <v>2241.123455890091</v>
      </c>
      <c r="EL50" s="147" t="s">
        <v>429</v>
      </c>
      <c r="EM50" s="146">
        <v>54</v>
      </c>
      <c r="EN50" s="146">
        <v>54</v>
      </c>
      <c r="EO50" s="156" t="s">
        <v>211</v>
      </c>
      <c r="EP50" s="156" t="s">
        <v>211</v>
      </c>
      <c r="EQ50" s="156" t="s">
        <v>211</v>
      </c>
      <c r="ER50" s="156" t="s">
        <v>211</v>
      </c>
      <c r="ES50" s="175">
        <v>8.1561548094818175</v>
      </c>
      <c r="ET50" s="147" t="s">
        <v>430</v>
      </c>
      <c r="EU50" s="146">
        <v>0.03</v>
      </c>
      <c r="EV50" s="146">
        <v>0.03</v>
      </c>
      <c r="EW50" s="176">
        <v>267.48097107573557</v>
      </c>
      <c r="EX50" s="177">
        <v>0</v>
      </c>
      <c r="EY50" s="147" t="s">
        <v>481</v>
      </c>
      <c r="EZ50" s="176">
        <v>267.48097107573557</v>
      </c>
      <c r="FA50" s="178">
        <v>21.730180702011243</v>
      </c>
      <c r="FB50" s="178">
        <v>21.730180702011243</v>
      </c>
      <c r="FC50" s="147" t="s">
        <v>491</v>
      </c>
      <c r="FD50" s="147" t="s">
        <v>492</v>
      </c>
      <c r="FE50" s="156" t="s">
        <v>211</v>
      </c>
      <c r="FF50" s="156" t="s">
        <v>211</v>
      </c>
      <c r="FG50" s="156" t="s">
        <v>211</v>
      </c>
      <c r="FH50" s="156" t="s">
        <v>211</v>
      </c>
      <c r="FI50" s="156" t="s">
        <v>211</v>
      </c>
      <c r="FJ50" s="156" t="s">
        <v>211</v>
      </c>
      <c r="FK50" s="156" t="s">
        <v>211</v>
      </c>
      <c r="FL50" s="156" t="s">
        <v>211</v>
      </c>
      <c r="FM50" s="156" t="s">
        <v>211</v>
      </c>
      <c r="FN50" s="156" t="s">
        <v>211</v>
      </c>
      <c r="FO50" s="156" t="s">
        <v>211</v>
      </c>
      <c r="FP50" s="156" t="s">
        <v>211</v>
      </c>
      <c r="FQ50" s="147"/>
    </row>
    <row r="51" spans="1:173" s="156" customFormat="1" ht="18">
      <c r="A51" s="131" t="s">
        <v>207</v>
      </c>
      <c r="B51" s="156" t="s">
        <v>208</v>
      </c>
      <c r="C51" s="156">
        <v>2009</v>
      </c>
      <c r="D51" s="147" t="s">
        <v>497</v>
      </c>
      <c r="E51" s="157">
        <f t="shared" si="4"/>
        <v>1863.783488</v>
      </c>
      <c r="F51" s="133" t="s">
        <v>211</v>
      </c>
      <c r="G51" s="133" t="s">
        <v>211</v>
      </c>
      <c r="H51" s="157">
        <f t="shared" si="5"/>
        <v>208.29340115605117</v>
      </c>
      <c r="I51" s="157">
        <f t="shared" si="13"/>
        <v>16.087563348128249</v>
      </c>
      <c r="J51" s="157">
        <f t="shared" si="14"/>
        <v>16.087563348128249</v>
      </c>
      <c r="K51" s="158" t="s">
        <v>148</v>
      </c>
      <c r="L51" s="159" t="s">
        <v>149</v>
      </c>
      <c r="M51" s="160" t="s">
        <v>496</v>
      </c>
      <c r="N51" s="146" t="s">
        <v>497</v>
      </c>
      <c r="O51" s="161" t="s">
        <v>150</v>
      </c>
      <c r="P51" s="161" t="s">
        <v>151</v>
      </c>
      <c r="Q51" s="187">
        <v>4</v>
      </c>
      <c r="R51" s="146">
        <v>2</v>
      </c>
      <c r="S51" s="162">
        <v>115</v>
      </c>
      <c r="T51" s="162">
        <v>117</v>
      </c>
      <c r="U51" s="162" t="s">
        <v>198</v>
      </c>
      <c r="V51" s="146" t="s">
        <v>211</v>
      </c>
      <c r="W51" s="146" t="s">
        <v>211</v>
      </c>
      <c r="X51" s="146" t="s">
        <v>209</v>
      </c>
      <c r="Y51" s="146">
        <v>4.7699999999999996</v>
      </c>
      <c r="Z51" s="146">
        <v>-20.93</v>
      </c>
      <c r="AA51" s="146" t="s">
        <v>211</v>
      </c>
      <c r="AB51" s="146" t="s">
        <v>211</v>
      </c>
      <c r="AC51" s="146">
        <v>-2693.5</v>
      </c>
      <c r="AD51" s="146" t="s">
        <v>211</v>
      </c>
      <c r="AE51" s="146" t="s">
        <v>211</v>
      </c>
      <c r="AF51" s="147" t="s">
        <v>210</v>
      </c>
      <c r="AG51" s="157">
        <v>1863.783488</v>
      </c>
      <c r="AH51" s="134" t="s">
        <v>211</v>
      </c>
      <c r="AI51" s="130" t="s">
        <v>211</v>
      </c>
      <c r="AJ51" s="130" t="s">
        <v>211</v>
      </c>
      <c r="AK51" s="130" t="s">
        <v>211</v>
      </c>
      <c r="AL51" s="132" t="s">
        <v>517</v>
      </c>
      <c r="AM51" s="146" t="s">
        <v>211</v>
      </c>
      <c r="AN51" s="146" t="s">
        <v>211</v>
      </c>
      <c r="AO51" s="146" t="s">
        <v>211</v>
      </c>
      <c r="AP51" s="146" t="s">
        <v>211</v>
      </c>
      <c r="AQ51" s="146" t="s">
        <v>211</v>
      </c>
      <c r="AR51" s="146" t="s">
        <v>211</v>
      </c>
      <c r="AS51" s="146" t="s">
        <v>211</v>
      </c>
      <c r="AT51" s="146" t="s">
        <v>211</v>
      </c>
      <c r="AU51" s="147" t="s">
        <v>212</v>
      </c>
      <c r="AV51" s="161" t="s">
        <v>213</v>
      </c>
      <c r="AW51" s="156">
        <v>50</v>
      </c>
      <c r="AX51" s="156">
        <v>2.02</v>
      </c>
      <c r="AY51" s="147" t="s">
        <v>215</v>
      </c>
      <c r="AZ51" s="146" t="s">
        <v>153</v>
      </c>
      <c r="BA51" s="147" t="s">
        <v>216</v>
      </c>
      <c r="BB51" s="161" t="s">
        <v>267</v>
      </c>
      <c r="BC51" s="156">
        <v>5</v>
      </c>
      <c r="BD51" s="165">
        <v>0.29355749011054055</v>
      </c>
      <c r="BE51" s="181">
        <v>21.58</v>
      </c>
      <c r="BF51" s="147" t="s">
        <v>222</v>
      </c>
      <c r="BG51" s="179">
        <v>0.28999999999999998</v>
      </c>
      <c r="BH51" s="146" t="s">
        <v>211</v>
      </c>
      <c r="BI51" s="146" t="s">
        <v>211</v>
      </c>
      <c r="BJ51" s="163" t="s">
        <v>211</v>
      </c>
      <c r="BK51" s="167" t="s">
        <v>278</v>
      </c>
      <c r="BL51" s="146" t="s">
        <v>211</v>
      </c>
      <c r="BM51" s="146" t="s">
        <v>211</v>
      </c>
      <c r="BN51" s="147" t="s">
        <v>215</v>
      </c>
      <c r="BO51" s="147" t="s">
        <v>279</v>
      </c>
      <c r="BP51" s="156" t="s">
        <v>211</v>
      </c>
      <c r="BQ51" s="156" t="s">
        <v>211</v>
      </c>
      <c r="BR51" s="156" t="s">
        <v>211</v>
      </c>
      <c r="BS51" s="156" t="s">
        <v>211</v>
      </c>
      <c r="BT51" s="156" t="s">
        <v>280</v>
      </c>
      <c r="BU51" s="156">
        <v>50</v>
      </c>
      <c r="BV51" s="156" t="s">
        <v>211</v>
      </c>
      <c r="BW51" s="156" t="s">
        <v>211</v>
      </c>
      <c r="BX51" s="193">
        <f t="shared" si="15"/>
        <v>24.467837634197167</v>
      </c>
      <c r="BY51" s="147" t="s">
        <v>281</v>
      </c>
      <c r="BZ51" s="168">
        <f t="shared" si="8"/>
        <v>0.32843113601716212</v>
      </c>
      <c r="CA51" s="168">
        <f t="shared" si="9"/>
        <v>0.33843563871898397</v>
      </c>
      <c r="CB51" s="186" t="s">
        <v>211</v>
      </c>
      <c r="CC51" s="142">
        <v>2.963263992021167</v>
      </c>
      <c r="CD51" s="169" t="s">
        <v>302</v>
      </c>
      <c r="CE51" s="170">
        <f t="shared" si="10"/>
        <v>8.8897919760635005E-2</v>
      </c>
      <c r="CF51" s="140">
        <f t="shared" si="2"/>
        <v>8.8897919760635005E-2</v>
      </c>
      <c r="CG51" s="147" t="s">
        <v>283</v>
      </c>
      <c r="CH51" s="147" t="s">
        <v>284</v>
      </c>
      <c r="CI51" s="147" t="s">
        <v>285</v>
      </c>
      <c r="CJ51" s="147"/>
      <c r="CK51" s="147" t="s">
        <v>211</v>
      </c>
      <c r="CL51" s="147" t="s">
        <v>284</v>
      </c>
      <c r="CM51" s="147" t="s">
        <v>211</v>
      </c>
      <c r="CN51" s="147" t="s">
        <v>211</v>
      </c>
      <c r="CO51" s="147" t="s">
        <v>211</v>
      </c>
      <c r="CP51" s="147" t="s">
        <v>211</v>
      </c>
      <c r="CQ51" s="147" t="s">
        <v>211</v>
      </c>
      <c r="CR51" s="147" t="s">
        <v>211</v>
      </c>
      <c r="CS51" s="147" t="s">
        <v>211</v>
      </c>
      <c r="CT51" s="147" t="s">
        <v>211</v>
      </c>
      <c r="CU51" s="178">
        <v>36.22069287804878</v>
      </c>
      <c r="CV51" s="172" t="s">
        <v>303</v>
      </c>
      <c r="CW51" s="161">
        <v>0.06</v>
      </c>
      <c r="CX51" s="147" t="s">
        <v>304</v>
      </c>
      <c r="CY51" s="146" t="s">
        <v>305</v>
      </c>
      <c r="CZ51" s="146" t="s">
        <v>211</v>
      </c>
      <c r="DA51" s="146" t="s">
        <v>211</v>
      </c>
      <c r="DB51" s="173" t="s">
        <v>306</v>
      </c>
      <c r="DC51" s="146" t="s">
        <v>305</v>
      </c>
      <c r="DD51" s="146" t="s">
        <v>211</v>
      </c>
      <c r="DE51" s="146" t="s">
        <v>211</v>
      </c>
      <c r="DF51" s="173" t="s">
        <v>306</v>
      </c>
      <c r="DG51" s="146" t="s">
        <v>305</v>
      </c>
      <c r="DH51" s="146" t="s">
        <v>211</v>
      </c>
      <c r="DI51" s="146" t="s">
        <v>211</v>
      </c>
      <c r="DJ51" s="173" t="s">
        <v>306</v>
      </c>
      <c r="DK51" s="146">
        <v>416</v>
      </c>
      <c r="DL51" s="146" t="s">
        <v>211</v>
      </c>
      <c r="DM51" s="146" t="s">
        <v>211</v>
      </c>
      <c r="DN51" s="147" t="s">
        <v>307</v>
      </c>
      <c r="DO51" s="146">
        <v>39.5</v>
      </c>
      <c r="DP51" s="146" t="s">
        <v>211</v>
      </c>
      <c r="DQ51" s="146" t="s">
        <v>211</v>
      </c>
      <c r="DR51" s="147" t="s">
        <v>308</v>
      </c>
      <c r="DS51" s="147" t="s">
        <v>309</v>
      </c>
      <c r="DT51" s="147" t="s">
        <v>310</v>
      </c>
      <c r="DU51" s="148">
        <f t="shared" si="3"/>
        <v>1.0193960600492094</v>
      </c>
      <c r="DV51" s="146" t="s">
        <v>211</v>
      </c>
      <c r="DW51" s="146" t="s">
        <v>211</v>
      </c>
      <c r="DX51" s="147" t="s">
        <v>507</v>
      </c>
      <c r="DY51" s="149" t="s">
        <v>311</v>
      </c>
      <c r="DZ51" s="147" t="s">
        <v>312</v>
      </c>
      <c r="EA51" s="147" t="s">
        <v>362</v>
      </c>
      <c r="EB51" s="147" t="s">
        <v>314</v>
      </c>
      <c r="EC51" s="174" t="s">
        <v>315</v>
      </c>
      <c r="ED51" s="174" t="s">
        <v>315</v>
      </c>
      <c r="EE51" s="147" t="s">
        <v>543</v>
      </c>
      <c r="EF51" s="147" t="s">
        <v>211</v>
      </c>
      <c r="EG51" s="147" t="s">
        <v>211</v>
      </c>
      <c r="EH51" s="147" t="s">
        <v>371</v>
      </c>
      <c r="EI51" s="147" t="s">
        <v>420</v>
      </c>
      <c r="EJ51" s="147" t="s">
        <v>373</v>
      </c>
      <c r="EK51" s="165">
        <v>2289.5955589976952</v>
      </c>
      <c r="EL51" s="147" t="s">
        <v>429</v>
      </c>
      <c r="EM51" s="146">
        <v>54</v>
      </c>
      <c r="EN51" s="146">
        <v>54</v>
      </c>
      <c r="EO51" s="156" t="s">
        <v>211</v>
      </c>
      <c r="EP51" s="156" t="s">
        <v>211</v>
      </c>
      <c r="EQ51" s="156" t="s">
        <v>211</v>
      </c>
      <c r="ER51" s="156" t="s">
        <v>211</v>
      </c>
      <c r="ES51" s="175">
        <v>8.2481843770951091</v>
      </c>
      <c r="ET51" s="147" t="s">
        <v>430</v>
      </c>
      <c r="EU51" s="146">
        <v>0.03</v>
      </c>
      <c r="EV51" s="146">
        <v>0.03</v>
      </c>
      <c r="EW51" s="176">
        <v>208.29340115605117</v>
      </c>
      <c r="EX51" s="177">
        <v>0</v>
      </c>
      <c r="EY51" s="147" t="s">
        <v>482</v>
      </c>
      <c r="EZ51" s="176">
        <v>208.29340115605117</v>
      </c>
      <c r="FA51" s="178">
        <v>16.087563348128249</v>
      </c>
      <c r="FB51" s="178">
        <v>16.087563348128249</v>
      </c>
      <c r="FC51" s="147" t="s">
        <v>491</v>
      </c>
      <c r="FD51" s="147" t="s">
        <v>492</v>
      </c>
      <c r="FE51" s="156" t="s">
        <v>211</v>
      </c>
      <c r="FF51" s="156" t="s">
        <v>211</v>
      </c>
      <c r="FG51" s="156" t="s">
        <v>211</v>
      </c>
      <c r="FH51" s="156" t="s">
        <v>211</v>
      </c>
      <c r="FI51" s="156" t="s">
        <v>211</v>
      </c>
      <c r="FJ51" s="156" t="s">
        <v>211</v>
      </c>
      <c r="FK51" s="156" t="s">
        <v>211</v>
      </c>
      <c r="FL51" s="156" t="s">
        <v>211</v>
      </c>
      <c r="FM51" s="156" t="s">
        <v>211</v>
      </c>
      <c r="FN51" s="156" t="s">
        <v>211</v>
      </c>
      <c r="FO51" s="156" t="s">
        <v>211</v>
      </c>
      <c r="FP51" s="156" t="s">
        <v>211</v>
      </c>
      <c r="FQ51" s="147"/>
    </row>
    <row r="52" spans="1:173" s="156" customFormat="1" ht="18">
      <c r="A52" s="131" t="s">
        <v>207</v>
      </c>
      <c r="B52" s="156" t="s">
        <v>208</v>
      </c>
      <c r="C52" s="156">
        <v>2009</v>
      </c>
      <c r="D52" s="147" t="s">
        <v>497</v>
      </c>
      <c r="E52" s="157">
        <f t="shared" si="4"/>
        <v>1931.7541550000001</v>
      </c>
      <c r="F52" s="133" t="s">
        <v>211</v>
      </c>
      <c r="G52" s="133" t="s">
        <v>211</v>
      </c>
      <c r="H52" s="157">
        <f t="shared" si="5"/>
        <v>296.69883946830623</v>
      </c>
      <c r="I52" s="157">
        <f t="shared" si="13"/>
        <v>24.623476855761371</v>
      </c>
      <c r="J52" s="157">
        <f t="shared" si="14"/>
        <v>24.623476855761371</v>
      </c>
      <c r="K52" s="158" t="s">
        <v>148</v>
      </c>
      <c r="L52" s="159" t="s">
        <v>149</v>
      </c>
      <c r="M52" s="160" t="s">
        <v>496</v>
      </c>
      <c r="N52" s="146" t="s">
        <v>497</v>
      </c>
      <c r="O52" s="161" t="s">
        <v>150</v>
      </c>
      <c r="P52" s="161" t="s">
        <v>151</v>
      </c>
      <c r="Q52" s="187">
        <v>4</v>
      </c>
      <c r="R52" s="146">
        <v>3</v>
      </c>
      <c r="S52" s="162">
        <v>25</v>
      </c>
      <c r="T52" s="162">
        <v>27</v>
      </c>
      <c r="U52" s="162" t="s">
        <v>199</v>
      </c>
      <c r="V52" s="146" t="s">
        <v>211</v>
      </c>
      <c r="W52" s="146" t="s">
        <v>211</v>
      </c>
      <c r="X52" s="146" t="s">
        <v>209</v>
      </c>
      <c r="Y52" s="146">
        <v>4.7699999999999996</v>
      </c>
      <c r="Z52" s="146">
        <v>-20.93</v>
      </c>
      <c r="AA52" s="146" t="s">
        <v>211</v>
      </c>
      <c r="AB52" s="146" t="s">
        <v>211</v>
      </c>
      <c r="AC52" s="146">
        <v>-2693.5</v>
      </c>
      <c r="AD52" s="146" t="s">
        <v>211</v>
      </c>
      <c r="AE52" s="146" t="s">
        <v>211</v>
      </c>
      <c r="AF52" s="147" t="s">
        <v>210</v>
      </c>
      <c r="AG52" s="157">
        <v>1931.7541550000001</v>
      </c>
      <c r="AH52" s="134" t="s">
        <v>211</v>
      </c>
      <c r="AI52" s="130" t="s">
        <v>211</v>
      </c>
      <c r="AJ52" s="130" t="s">
        <v>211</v>
      </c>
      <c r="AK52" s="130" t="s">
        <v>211</v>
      </c>
      <c r="AL52" s="132" t="s">
        <v>517</v>
      </c>
      <c r="AM52" s="146" t="s">
        <v>211</v>
      </c>
      <c r="AN52" s="146" t="s">
        <v>211</v>
      </c>
      <c r="AO52" s="146" t="s">
        <v>211</v>
      </c>
      <c r="AP52" s="146" t="s">
        <v>211</v>
      </c>
      <c r="AQ52" s="146" t="s">
        <v>211</v>
      </c>
      <c r="AR52" s="146" t="s">
        <v>211</v>
      </c>
      <c r="AS52" s="146" t="s">
        <v>211</v>
      </c>
      <c r="AT52" s="146" t="s">
        <v>211</v>
      </c>
      <c r="AU52" s="147" t="s">
        <v>212</v>
      </c>
      <c r="AV52" s="161" t="s">
        <v>213</v>
      </c>
      <c r="AW52" s="156">
        <v>30</v>
      </c>
      <c r="AX52" s="156">
        <v>1.42</v>
      </c>
      <c r="AY52" s="147" t="s">
        <v>215</v>
      </c>
      <c r="AZ52" s="146" t="s">
        <v>153</v>
      </c>
      <c r="BA52" s="147" t="s">
        <v>216</v>
      </c>
      <c r="BB52" s="161" t="s">
        <v>268</v>
      </c>
      <c r="BC52" s="156">
        <v>3</v>
      </c>
      <c r="BD52" s="165">
        <v>0.32338487561693213</v>
      </c>
      <c r="BE52" s="181">
        <v>20.66</v>
      </c>
      <c r="BF52" s="147" t="s">
        <v>222</v>
      </c>
      <c r="BG52" s="179">
        <v>0.33</v>
      </c>
      <c r="BH52" s="146" t="s">
        <v>211</v>
      </c>
      <c r="BI52" s="146" t="s">
        <v>211</v>
      </c>
      <c r="BJ52" s="163" t="s">
        <v>211</v>
      </c>
      <c r="BK52" s="167" t="s">
        <v>278</v>
      </c>
      <c r="BL52" s="146" t="s">
        <v>211</v>
      </c>
      <c r="BM52" s="146" t="s">
        <v>211</v>
      </c>
      <c r="BN52" s="147" t="s">
        <v>215</v>
      </c>
      <c r="BO52" s="147" t="s">
        <v>279</v>
      </c>
      <c r="BP52" s="156" t="s">
        <v>211</v>
      </c>
      <c r="BQ52" s="156" t="s">
        <v>211</v>
      </c>
      <c r="BR52" s="156" t="s">
        <v>211</v>
      </c>
      <c r="BS52" s="156" t="s">
        <v>211</v>
      </c>
      <c r="BT52" s="156" t="s">
        <v>280</v>
      </c>
      <c r="BU52" s="156">
        <v>50</v>
      </c>
      <c r="BV52" s="156" t="s">
        <v>211</v>
      </c>
      <c r="BW52" s="156" t="s">
        <v>211</v>
      </c>
      <c r="BX52" s="193">
        <f t="shared" si="15"/>
        <v>26.118010785658281</v>
      </c>
      <c r="BY52" s="147" t="s">
        <v>281</v>
      </c>
      <c r="BZ52" s="168">
        <f t="shared" si="8"/>
        <v>0.32843113601715856</v>
      </c>
      <c r="CA52" s="168">
        <f t="shared" si="9"/>
        <v>0.33843563871898397</v>
      </c>
      <c r="CB52" s="186" t="s">
        <v>211</v>
      </c>
      <c r="CC52" s="142">
        <v>3.4377147867110702</v>
      </c>
      <c r="CD52" s="169" t="s">
        <v>302</v>
      </c>
      <c r="CE52" s="170">
        <f t="shared" si="10"/>
        <v>0.1031314436013321</v>
      </c>
      <c r="CF52" s="140">
        <f t="shared" si="2"/>
        <v>0.1031314436013321</v>
      </c>
      <c r="CG52" s="147" t="s">
        <v>283</v>
      </c>
      <c r="CH52" s="147" t="s">
        <v>284</v>
      </c>
      <c r="CI52" s="147" t="s">
        <v>285</v>
      </c>
      <c r="CJ52" s="147"/>
      <c r="CK52" s="147" t="s">
        <v>211</v>
      </c>
      <c r="CL52" s="147" t="s">
        <v>284</v>
      </c>
      <c r="CM52" s="147" t="s">
        <v>211</v>
      </c>
      <c r="CN52" s="147" t="s">
        <v>211</v>
      </c>
      <c r="CO52" s="147" t="s">
        <v>211</v>
      </c>
      <c r="CP52" s="147" t="s">
        <v>211</v>
      </c>
      <c r="CQ52" s="147" t="s">
        <v>211</v>
      </c>
      <c r="CR52" s="147" t="s">
        <v>211</v>
      </c>
      <c r="CS52" s="147" t="s">
        <v>211</v>
      </c>
      <c r="CT52" s="147" t="s">
        <v>211</v>
      </c>
      <c r="CU52" s="178">
        <v>35.876207275994865</v>
      </c>
      <c r="CV52" s="172" t="s">
        <v>303</v>
      </c>
      <c r="CW52" s="161">
        <v>0.06</v>
      </c>
      <c r="CX52" s="147" t="s">
        <v>304</v>
      </c>
      <c r="CY52" s="146" t="s">
        <v>305</v>
      </c>
      <c r="CZ52" s="146" t="s">
        <v>211</v>
      </c>
      <c r="DA52" s="146" t="s">
        <v>211</v>
      </c>
      <c r="DB52" s="173" t="s">
        <v>306</v>
      </c>
      <c r="DC52" s="146" t="s">
        <v>305</v>
      </c>
      <c r="DD52" s="146" t="s">
        <v>211</v>
      </c>
      <c r="DE52" s="146" t="s">
        <v>211</v>
      </c>
      <c r="DF52" s="173" t="s">
        <v>306</v>
      </c>
      <c r="DG52" s="146" t="s">
        <v>305</v>
      </c>
      <c r="DH52" s="146" t="s">
        <v>211</v>
      </c>
      <c r="DI52" s="146" t="s">
        <v>211</v>
      </c>
      <c r="DJ52" s="173" t="s">
        <v>306</v>
      </c>
      <c r="DK52" s="146">
        <v>416</v>
      </c>
      <c r="DL52" s="146" t="s">
        <v>211</v>
      </c>
      <c r="DM52" s="146" t="s">
        <v>211</v>
      </c>
      <c r="DN52" s="147" t="s">
        <v>307</v>
      </c>
      <c r="DO52" s="146">
        <v>39.5</v>
      </c>
      <c r="DP52" s="146" t="s">
        <v>211</v>
      </c>
      <c r="DQ52" s="146" t="s">
        <v>211</v>
      </c>
      <c r="DR52" s="147" t="s">
        <v>308</v>
      </c>
      <c r="DS52" s="147" t="s">
        <v>309</v>
      </c>
      <c r="DT52" s="147" t="s">
        <v>310</v>
      </c>
      <c r="DU52" s="148">
        <f t="shared" si="3"/>
        <v>1.0193148632792917</v>
      </c>
      <c r="DV52" s="146" t="s">
        <v>211</v>
      </c>
      <c r="DW52" s="146" t="s">
        <v>211</v>
      </c>
      <c r="DX52" s="147" t="s">
        <v>507</v>
      </c>
      <c r="DY52" s="149" t="s">
        <v>311</v>
      </c>
      <c r="DZ52" s="147" t="s">
        <v>312</v>
      </c>
      <c r="EA52" s="147" t="s">
        <v>363</v>
      </c>
      <c r="EB52" s="147" t="s">
        <v>314</v>
      </c>
      <c r="EC52" s="174" t="s">
        <v>315</v>
      </c>
      <c r="ED52" s="174" t="s">
        <v>315</v>
      </c>
      <c r="EE52" s="147" t="s">
        <v>543</v>
      </c>
      <c r="EF52" s="147" t="s">
        <v>211</v>
      </c>
      <c r="EG52" s="147" t="s">
        <v>211</v>
      </c>
      <c r="EH52" s="147" t="s">
        <v>371</v>
      </c>
      <c r="EI52" s="147" t="s">
        <v>421</v>
      </c>
      <c r="EJ52" s="147" t="s">
        <v>373</v>
      </c>
      <c r="EK52" s="165">
        <v>2259.0294078202587</v>
      </c>
      <c r="EL52" s="147" t="s">
        <v>429</v>
      </c>
      <c r="EM52" s="146">
        <v>54</v>
      </c>
      <c r="EN52" s="146">
        <v>54</v>
      </c>
      <c r="EO52" s="156" t="s">
        <v>211</v>
      </c>
      <c r="EP52" s="156" t="s">
        <v>211</v>
      </c>
      <c r="EQ52" s="156" t="s">
        <v>211</v>
      </c>
      <c r="ER52" s="156" t="s">
        <v>211</v>
      </c>
      <c r="ES52" s="175">
        <v>8.1242731957227416</v>
      </c>
      <c r="ET52" s="147" t="s">
        <v>430</v>
      </c>
      <c r="EU52" s="146">
        <v>0.03</v>
      </c>
      <c r="EV52" s="146">
        <v>0.03</v>
      </c>
      <c r="EW52" s="176">
        <v>296.69883946830623</v>
      </c>
      <c r="EX52" s="177">
        <v>0</v>
      </c>
      <c r="EY52" s="147" t="s">
        <v>483</v>
      </c>
      <c r="EZ52" s="176">
        <v>296.69883946830623</v>
      </c>
      <c r="FA52" s="178">
        <v>24.623476855761371</v>
      </c>
      <c r="FB52" s="178">
        <v>24.623476855761371</v>
      </c>
      <c r="FC52" s="147" t="s">
        <v>491</v>
      </c>
      <c r="FD52" s="147" t="s">
        <v>492</v>
      </c>
      <c r="FE52" s="156" t="s">
        <v>211</v>
      </c>
      <c r="FF52" s="156" t="s">
        <v>211</v>
      </c>
      <c r="FG52" s="156" t="s">
        <v>211</v>
      </c>
      <c r="FH52" s="156" t="s">
        <v>211</v>
      </c>
      <c r="FI52" s="156" t="s">
        <v>211</v>
      </c>
      <c r="FJ52" s="156" t="s">
        <v>211</v>
      </c>
      <c r="FK52" s="156" t="s">
        <v>211</v>
      </c>
      <c r="FL52" s="156" t="s">
        <v>211</v>
      </c>
      <c r="FM52" s="156" t="s">
        <v>211</v>
      </c>
      <c r="FN52" s="156" t="s">
        <v>211</v>
      </c>
      <c r="FO52" s="156" t="s">
        <v>211</v>
      </c>
      <c r="FP52" s="156" t="s">
        <v>211</v>
      </c>
      <c r="FQ52" s="147" t="s">
        <v>515</v>
      </c>
    </row>
    <row r="53" spans="1:173" s="156" customFormat="1" ht="18">
      <c r="A53" s="131" t="s">
        <v>207</v>
      </c>
      <c r="B53" s="156" t="s">
        <v>208</v>
      </c>
      <c r="C53" s="156">
        <v>2009</v>
      </c>
      <c r="D53" s="147" t="s">
        <v>497</v>
      </c>
      <c r="E53" s="157">
        <f t="shared" si="4"/>
        <v>1946.34205</v>
      </c>
      <c r="F53" s="133" t="s">
        <v>211</v>
      </c>
      <c r="G53" s="133" t="s">
        <v>211</v>
      </c>
      <c r="H53" s="157" t="s">
        <v>211</v>
      </c>
      <c r="I53" s="157" t="s">
        <v>211</v>
      </c>
      <c r="J53" s="157" t="s">
        <v>211</v>
      </c>
      <c r="K53" s="158" t="s">
        <v>148</v>
      </c>
      <c r="L53" s="159" t="s">
        <v>149</v>
      </c>
      <c r="M53" s="160" t="s">
        <v>496</v>
      </c>
      <c r="N53" s="146" t="s">
        <v>497</v>
      </c>
      <c r="O53" s="161" t="s">
        <v>150</v>
      </c>
      <c r="P53" s="161" t="s">
        <v>151</v>
      </c>
      <c r="Q53" s="187">
        <v>4</v>
      </c>
      <c r="R53" s="146">
        <v>3</v>
      </c>
      <c r="S53" s="162">
        <v>46</v>
      </c>
      <c r="T53" s="162">
        <v>48</v>
      </c>
      <c r="U53" s="162" t="s">
        <v>200</v>
      </c>
      <c r="V53" s="146" t="s">
        <v>211</v>
      </c>
      <c r="W53" s="146" t="s">
        <v>211</v>
      </c>
      <c r="X53" s="146" t="s">
        <v>209</v>
      </c>
      <c r="Y53" s="146">
        <v>4.7699999999999996</v>
      </c>
      <c r="Z53" s="146">
        <v>-20.93</v>
      </c>
      <c r="AA53" s="146" t="s">
        <v>211</v>
      </c>
      <c r="AB53" s="146" t="s">
        <v>211</v>
      </c>
      <c r="AC53" s="146">
        <v>-2693.5</v>
      </c>
      <c r="AD53" s="146" t="s">
        <v>211</v>
      </c>
      <c r="AE53" s="146" t="s">
        <v>211</v>
      </c>
      <c r="AF53" s="147" t="s">
        <v>210</v>
      </c>
      <c r="AG53" s="157">
        <v>1946.34205</v>
      </c>
      <c r="AH53" s="134" t="s">
        <v>211</v>
      </c>
      <c r="AI53" s="130" t="s">
        <v>211</v>
      </c>
      <c r="AJ53" s="130" t="s">
        <v>211</v>
      </c>
      <c r="AK53" s="130" t="s">
        <v>211</v>
      </c>
      <c r="AL53" s="132" t="s">
        <v>517</v>
      </c>
      <c r="AM53" s="146" t="s">
        <v>211</v>
      </c>
      <c r="AN53" s="146" t="s">
        <v>211</v>
      </c>
      <c r="AO53" s="146" t="s">
        <v>211</v>
      </c>
      <c r="AP53" s="146" t="s">
        <v>211</v>
      </c>
      <c r="AQ53" s="146" t="s">
        <v>211</v>
      </c>
      <c r="AR53" s="146" t="s">
        <v>211</v>
      </c>
      <c r="AS53" s="146" t="s">
        <v>211</v>
      </c>
      <c r="AT53" s="146" t="s">
        <v>211</v>
      </c>
      <c r="AU53" s="147" t="s">
        <v>212</v>
      </c>
      <c r="AV53" s="161" t="s">
        <v>213</v>
      </c>
      <c r="AW53" s="156">
        <v>33</v>
      </c>
      <c r="AX53" s="156">
        <v>1.36</v>
      </c>
      <c r="AY53" s="147" t="s">
        <v>215</v>
      </c>
      <c r="AZ53" s="146" t="s">
        <v>153</v>
      </c>
      <c r="BA53" s="147" t="s">
        <v>216</v>
      </c>
      <c r="BB53" s="161" t="s">
        <v>269</v>
      </c>
      <c r="BC53" s="156">
        <v>3</v>
      </c>
      <c r="BD53" s="165">
        <v>0.15677301355072976</v>
      </c>
      <c r="BE53" s="181">
        <v>22.08</v>
      </c>
      <c r="BF53" s="147" t="s">
        <v>222</v>
      </c>
      <c r="BG53" s="179">
        <v>0.33</v>
      </c>
      <c r="BH53" s="146" t="s">
        <v>211</v>
      </c>
      <c r="BI53" s="146" t="s">
        <v>211</v>
      </c>
      <c r="BJ53" s="163" t="s">
        <v>211</v>
      </c>
      <c r="BK53" s="167" t="s">
        <v>278</v>
      </c>
      <c r="BL53" s="146" t="s">
        <v>211</v>
      </c>
      <c r="BM53" s="146" t="s">
        <v>211</v>
      </c>
      <c r="BN53" s="147" t="s">
        <v>215</v>
      </c>
      <c r="BO53" s="147" t="s">
        <v>279</v>
      </c>
      <c r="BP53" s="156" t="s">
        <v>211</v>
      </c>
      <c r="BQ53" s="156" t="s">
        <v>211</v>
      </c>
      <c r="BR53" s="156" t="s">
        <v>211</v>
      </c>
      <c r="BS53" s="156" t="s">
        <v>211</v>
      </c>
      <c r="BT53" s="156" t="s">
        <v>280</v>
      </c>
      <c r="BU53" s="156">
        <v>50</v>
      </c>
      <c r="BV53" s="156" t="s">
        <v>211</v>
      </c>
      <c r="BW53" s="156" t="s">
        <v>211</v>
      </c>
      <c r="BX53" s="193">
        <f t="shared" si="15"/>
        <v>25.444905324476114</v>
      </c>
      <c r="BY53" s="147" t="s">
        <v>281</v>
      </c>
      <c r="BZ53" s="168">
        <f t="shared" si="8"/>
        <v>0.32843113601716212</v>
      </c>
      <c r="CA53" s="168">
        <f t="shared" si="9"/>
        <v>0.33843563871898397</v>
      </c>
      <c r="CB53" s="186" t="s">
        <v>211</v>
      </c>
      <c r="CC53" s="142">
        <v>3.2356422920904939</v>
      </c>
      <c r="CD53" s="169" t="s">
        <v>302</v>
      </c>
      <c r="CE53" s="170">
        <f t="shared" si="10"/>
        <v>9.7069268762714808E-2</v>
      </c>
      <c r="CF53" s="140">
        <f t="shared" si="2"/>
        <v>9.7069268762714808E-2</v>
      </c>
      <c r="CG53" s="147" t="s">
        <v>283</v>
      </c>
      <c r="CH53" s="147" t="s">
        <v>284</v>
      </c>
      <c r="CI53" s="147" t="s">
        <v>285</v>
      </c>
      <c r="CJ53" s="147"/>
      <c r="CK53" s="147" t="s">
        <v>211</v>
      </c>
      <c r="CL53" s="147" t="s">
        <v>284</v>
      </c>
      <c r="CM53" s="147" t="s">
        <v>211</v>
      </c>
      <c r="CN53" s="147" t="s">
        <v>211</v>
      </c>
      <c r="CO53" s="147" t="s">
        <v>211</v>
      </c>
      <c r="CP53" s="147" t="s">
        <v>211</v>
      </c>
      <c r="CQ53" s="147" t="s">
        <v>211</v>
      </c>
      <c r="CR53" s="147" t="s">
        <v>211</v>
      </c>
      <c r="CS53" s="147" t="s">
        <v>211</v>
      </c>
      <c r="CT53" s="147" t="s">
        <v>211</v>
      </c>
      <c r="CU53" s="178">
        <v>36.169271299101418</v>
      </c>
      <c r="CV53" s="172" t="s">
        <v>303</v>
      </c>
      <c r="CW53" s="161">
        <v>0.06</v>
      </c>
      <c r="CX53" s="147" t="s">
        <v>304</v>
      </c>
      <c r="CY53" s="146" t="s">
        <v>305</v>
      </c>
      <c r="CZ53" s="146" t="s">
        <v>211</v>
      </c>
      <c r="DA53" s="146" t="s">
        <v>211</v>
      </c>
      <c r="DB53" s="173" t="s">
        <v>306</v>
      </c>
      <c r="DC53" s="146" t="s">
        <v>305</v>
      </c>
      <c r="DD53" s="146" t="s">
        <v>211</v>
      </c>
      <c r="DE53" s="146" t="s">
        <v>211</v>
      </c>
      <c r="DF53" s="173" t="s">
        <v>306</v>
      </c>
      <c r="DG53" s="146" t="s">
        <v>305</v>
      </c>
      <c r="DH53" s="146" t="s">
        <v>211</v>
      </c>
      <c r="DI53" s="146" t="s">
        <v>211</v>
      </c>
      <c r="DJ53" s="173" t="s">
        <v>306</v>
      </c>
      <c r="DK53" s="146">
        <v>416</v>
      </c>
      <c r="DL53" s="146" t="s">
        <v>211</v>
      </c>
      <c r="DM53" s="146" t="s">
        <v>211</v>
      </c>
      <c r="DN53" s="147" t="s">
        <v>307</v>
      </c>
      <c r="DO53" s="146">
        <v>39.5</v>
      </c>
      <c r="DP53" s="146" t="s">
        <v>211</v>
      </c>
      <c r="DQ53" s="146" t="s">
        <v>211</v>
      </c>
      <c r="DR53" s="147" t="s">
        <v>308</v>
      </c>
      <c r="DS53" s="147" t="s">
        <v>309</v>
      </c>
      <c r="DT53" s="147" t="s">
        <v>310</v>
      </c>
      <c r="DU53" s="148">
        <f t="shared" si="3"/>
        <v>1.0193479834335091</v>
      </c>
      <c r="DV53" s="146" t="s">
        <v>211</v>
      </c>
      <c r="DW53" s="146" t="s">
        <v>211</v>
      </c>
      <c r="DX53" s="147" t="s">
        <v>507</v>
      </c>
      <c r="DY53" s="149" t="s">
        <v>311</v>
      </c>
      <c r="DZ53" s="147" t="s">
        <v>312</v>
      </c>
      <c r="EA53" s="147" t="s">
        <v>364</v>
      </c>
      <c r="EB53" s="147" t="s">
        <v>314</v>
      </c>
      <c r="EC53" s="174" t="s">
        <v>315</v>
      </c>
      <c r="ED53" s="174" t="s">
        <v>315</v>
      </c>
      <c r="EE53" s="147" t="s">
        <v>543</v>
      </c>
      <c r="EF53" s="147" t="s">
        <v>211</v>
      </c>
      <c r="EG53" s="147" t="s">
        <v>211</v>
      </c>
      <c r="EH53" s="147" t="s">
        <v>371</v>
      </c>
      <c r="EI53" s="147" t="s">
        <v>422</v>
      </c>
      <c r="EJ53" s="147" t="s">
        <v>373</v>
      </c>
      <c r="EK53" s="165">
        <v>2261.5867367747542</v>
      </c>
      <c r="EL53" s="147" t="s">
        <v>429</v>
      </c>
      <c r="EM53" s="146">
        <v>54</v>
      </c>
      <c r="EN53" s="146">
        <v>54</v>
      </c>
      <c r="EO53" s="156" t="s">
        <v>211</v>
      </c>
      <c r="EP53" s="156" t="s">
        <v>211</v>
      </c>
      <c r="EQ53" s="156" t="s">
        <v>211</v>
      </c>
      <c r="ER53" s="156" t="s">
        <v>211</v>
      </c>
      <c r="ES53" s="188" t="s">
        <v>432</v>
      </c>
      <c r="ET53" s="147" t="s">
        <v>430</v>
      </c>
      <c r="EU53" s="146">
        <v>0.03</v>
      </c>
      <c r="EV53" s="146">
        <v>0.03</v>
      </c>
      <c r="EW53" s="188" t="s">
        <v>433</v>
      </c>
      <c r="EX53" s="177">
        <v>0</v>
      </c>
      <c r="EY53" s="147" t="s">
        <v>484</v>
      </c>
      <c r="EZ53" s="188" t="s">
        <v>433</v>
      </c>
      <c r="FA53" s="189" t="s">
        <v>493</v>
      </c>
      <c r="FB53" s="189" t="s">
        <v>493</v>
      </c>
      <c r="FC53" s="147" t="s">
        <v>491</v>
      </c>
      <c r="FD53" s="147" t="s">
        <v>492</v>
      </c>
      <c r="FE53" s="156" t="s">
        <v>211</v>
      </c>
      <c r="FF53" s="156" t="s">
        <v>211</v>
      </c>
      <c r="FG53" s="156" t="s">
        <v>211</v>
      </c>
      <c r="FH53" s="156" t="s">
        <v>211</v>
      </c>
      <c r="FI53" s="156" t="s">
        <v>211</v>
      </c>
      <c r="FJ53" s="156" t="s">
        <v>211</v>
      </c>
      <c r="FK53" s="156" t="s">
        <v>211</v>
      </c>
      <c r="FL53" s="156" t="s">
        <v>211</v>
      </c>
      <c r="FM53" s="156" t="s">
        <v>211</v>
      </c>
      <c r="FN53" s="156" t="s">
        <v>211</v>
      </c>
      <c r="FO53" s="156" t="s">
        <v>211</v>
      </c>
      <c r="FP53" s="156" t="s">
        <v>211</v>
      </c>
      <c r="FQ53" s="147" t="s">
        <v>495</v>
      </c>
    </row>
    <row r="54" spans="1:173" s="156" customFormat="1" ht="18">
      <c r="A54" s="131" t="s">
        <v>207</v>
      </c>
      <c r="B54" s="156" t="s">
        <v>208</v>
      </c>
      <c r="C54" s="156">
        <v>2009</v>
      </c>
      <c r="D54" s="147" t="s">
        <v>497</v>
      </c>
      <c r="E54" s="157">
        <f t="shared" si="4"/>
        <v>1948.1732260000001</v>
      </c>
      <c r="F54" s="133" t="s">
        <v>211</v>
      </c>
      <c r="G54" s="133" t="s">
        <v>211</v>
      </c>
      <c r="H54" s="157">
        <f t="shared" si="5"/>
        <v>190.8998858567881</v>
      </c>
      <c r="I54" s="157">
        <f t="shared" si="13"/>
        <v>14.628514847319446</v>
      </c>
      <c r="J54" s="157">
        <f t="shared" si="14"/>
        <v>14.628514847319446</v>
      </c>
      <c r="K54" s="158" t="s">
        <v>148</v>
      </c>
      <c r="L54" s="159" t="s">
        <v>149</v>
      </c>
      <c r="M54" s="160" t="s">
        <v>496</v>
      </c>
      <c r="N54" s="146" t="s">
        <v>497</v>
      </c>
      <c r="O54" s="161" t="s">
        <v>150</v>
      </c>
      <c r="P54" s="161" t="s">
        <v>151</v>
      </c>
      <c r="Q54" s="187">
        <v>4</v>
      </c>
      <c r="R54" s="146">
        <v>3</v>
      </c>
      <c r="S54" s="162">
        <v>49</v>
      </c>
      <c r="T54" s="162">
        <v>51</v>
      </c>
      <c r="U54" s="162" t="s">
        <v>201</v>
      </c>
      <c r="V54" s="146" t="s">
        <v>211</v>
      </c>
      <c r="W54" s="146" t="s">
        <v>211</v>
      </c>
      <c r="X54" s="146" t="s">
        <v>209</v>
      </c>
      <c r="Y54" s="146">
        <v>4.7699999999999996</v>
      </c>
      <c r="Z54" s="146">
        <v>-20.93</v>
      </c>
      <c r="AA54" s="146" t="s">
        <v>211</v>
      </c>
      <c r="AB54" s="146" t="s">
        <v>211</v>
      </c>
      <c r="AC54" s="146">
        <v>-2693.5</v>
      </c>
      <c r="AD54" s="146" t="s">
        <v>211</v>
      </c>
      <c r="AE54" s="146" t="s">
        <v>211</v>
      </c>
      <c r="AF54" s="147" t="s">
        <v>210</v>
      </c>
      <c r="AG54" s="157">
        <v>1948.1732260000001</v>
      </c>
      <c r="AH54" s="134" t="s">
        <v>211</v>
      </c>
      <c r="AI54" s="130" t="s">
        <v>211</v>
      </c>
      <c r="AJ54" s="130" t="s">
        <v>211</v>
      </c>
      <c r="AK54" s="130" t="s">
        <v>211</v>
      </c>
      <c r="AL54" s="132" t="s">
        <v>517</v>
      </c>
      <c r="AM54" s="146" t="s">
        <v>211</v>
      </c>
      <c r="AN54" s="146" t="s">
        <v>211</v>
      </c>
      <c r="AO54" s="146" t="s">
        <v>211</v>
      </c>
      <c r="AP54" s="146" t="s">
        <v>211</v>
      </c>
      <c r="AQ54" s="146" t="s">
        <v>211</v>
      </c>
      <c r="AR54" s="146" t="s">
        <v>211</v>
      </c>
      <c r="AS54" s="146" t="s">
        <v>211</v>
      </c>
      <c r="AT54" s="146" t="s">
        <v>211</v>
      </c>
      <c r="AU54" s="147" t="s">
        <v>212</v>
      </c>
      <c r="AV54" s="161" t="s">
        <v>213</v>
      </c>
      <c r="AW54" s="156">
        <v>46</v>
      </c>
      <c r="AX54" s="156">
        <v>2.44</v>
      </c>
      <c r="AY54" s="147" t="s">
        <v>215</v>
      </c>
      <c r="AZ54" s="146" t="s">
        <v>153</v>
      </c>
      <c r="BA54" s="147" t="s">
        <v>216</v>
      </c>
      <c r="BB54" s="161" t="s">
        <v>270</v>
      </c>
      <c r="BC54" s="156">
        <v>3</v>
      </c>
      <c r="BD54" s="165">
        <v>0.29784410538251566</v>
      </c>
      <c r="BE54" s="181">
        <v>21.99</v>
      </c>
      <c r="BF54" s="147" t="s">
        <v>222</v>
      </c>
      <c r="BG54" s="179">
        <v>0.33</v>
      </c>
      <c r="BH54" s="146" t="s">
        <v>211</v>
      </c>
      <c r="BI54" s="146" t="s">
        <v>211</v>
      </c>
      <c r="BJ54" s="163" t="s">
        <v>211</v>
      </c>
      <c r="BK54" s="167" t="s">
        <v>278</v>
      </c>
      <c r="BL54" s="146" t="s">
        <v>211</v>
      </c>
      <c r="BM54" s="146" t="s">
        <v>211</v>
      </c>
      <c r="BN54" s="147" t="s">
        <v>215</v>
      </c>
      <c r="BO54" s="147" t="s">
        <v>279</v>
      </c>
      <c r="BP54" s="156" t="s">
        <v>211</v>
      </c>
      <c r="BQ54" s="156" t="s">
        <v>211</v>
      </c>
      <c r="BR54" s="156" t="s">
        <v>211</v>
      </c>
      <c r="BS54" s="156" t="s">
        <v>211</v>
      </c>
      <c r="BT54" s="156" t="s">
        <v>280</v>
      </c>
      <c r="BU54" s="156">
        <v>50</v>
      </c>
      <c r="BV54" s="156" t="s">
        <v>211</v>
      </c>
      <c r="BW54" s="156" t="s">
        <v>211</v>
      </c>
      <c r="BX54" s="193">
        <f t="shared" si="15"/>
        <v>25.783481387413936</v>
      </c>
      <c r="BY54" s="147" t="s">
        <v>281</v>
      </c>
      <c r="BZ54" s="168">
        <f t="shared" si="8"/>
        <v>0.32843113601715856</v>
      </c>
      <c r="CA54" s="168">
        <f t="shared" si="9"/>
        <v>0.33843563871898397</v>
      </c>
      <c r="CB54" s="186" t="s">
        <v>211</v>
      </c>
      <c r="CC54" s="142">
        <v>3.3357558608016662</v>
      </c>
      <c r="CD54" s="169" t="s">
        <v>302</v>
      </c>
      <c r="CE54" s="170">
        <f t="shared" si="10"/>
        <v>0.10007267582404998</v>
      </c>
      <c r="CF54" s="140">
        <f t="shared" si="2"/>
        <v>0.10007267582404998</v>
      </c>
      <c r="CG54" s="147" t="s">
        <v>283</v>
      </c>
      <c r="CH54" s="147" t="s">
        <v>284</v>
      </c>
      <c r="CI54" s="147" t="s">
        <v>285</v>
      </c>
      <c r="CJ54" s="147"/>
      <c r="CK54" s="147" t="s">
        <v>211</v>
      </c>
      <c r="CL54" s="147" t="s">
        <v>284</v>
      </c>
      <c r="CM54" s="147" t="s">
        <v>211</v>
      </c>
      <c r="CN54" s="147" t="s">
        <v>211</v>
      </c>
      <c r="CO54" s="147" t="s">
        <v>211</v>
      </c>
      <c r="CP54" s="147" t="s">
        <v>211</v>
      </c>
      <c r="CQ54" s="147" t="s">
        <v>211</v>
      </c>
      <c r="CR54" s="147" t="s">
        <v>211</v>
      </c>
      <c r="CS54" s="147" t="s">
        <v>211</v>
      </c>
      <c r="CT54" s="147" t="s">
        <v>211</v>
      </c>
      <c r="CU54" s="178">
        <v>36.188141476251609</v>
      </c>
      <c r="CV54" s="172" t="s">
        <v>303</v>
      </c>
      <c r="CW54" s="161">
        <v>0.06</v>
      </c>
      <c r="CX54" s="147" t="s">
        <v>304</v>
      </c>
      <c r="CY54" s="146" t="s">
        <v>305</v>
      </c>
      <c r="CZ54" s="146" t="s">
        <v>211</v>
      </c>
      <c r="DA54" s="146" t="s">
        <v>211</v>
      </c>
      <c r="DB54" s="173" t="s">
        <v>306</v>
      </c>
      <c r="DC54" s="146" t="s">
        <v>305</v>
      </c>
      <c r="DD54" s="146" t="s">
        <v>211</v>
      </c>
      <c r="DE54" s="146" t="s">
        <v>211</v>
      </c>
      <c r="DF54" s="173" t="s">
        <v>306</v>
      </c>
      <c r="DG54" s="146" t="s">
        <v>305</v>
      </c>
      <c r="DH54" s="146" t="s">
        <v>211</v>
      </c>
      <c r="DI54" s="146" t="s">
        <v>211</v>
      </c>
      <c r="DJ54" s="173" t="s">
        <v>306</v>
      </c>
      <c r="DK54" s="146">
        <v>416</v>
      </c>
      <c r="DL54" s="146" t="s">
        <v>211</v>
      </c>
      <c r="DM54" s="146" t="s">
        <v>211</v>
      </c>
      <c r="DN54" s="147" t="s">
        <v>307</v>
      </c>
      <c r="DO54" s="146">
        <v>39.5</v>
      </c>
      <c r="DP54" s="146" t="s">
        <v>211</v>
      </c>
      <c r="DQ54" s="146" t="s">
        <v>211</v>
      </c>
      <c r="DR54" s="147" t="s">
        <v>308</v>
      </c>
      <c r="DS54" s="147" t="s">
        <v>309</v>
      </c>
      <c r="DT54" s="147" t="s">
        <v>310</v>
      </c>
      <c r="DU54" s="148">
        <f t="shared" si="3"/>
        <v>1.0193313237983324</v>
      </c>
      <c r="DV54" s="146" t="s">
        <v>211</v>
      </c>
      <c r="DW54" s="146" t="s">
        <v>211</v>
      </c>
      <c r="DX54" s="147" t="s">
        <v>507</v>
      </c>
      <c r="DY54" s="149" t="s">
        <v>311</v>
      </c>
      <c r="DZ54" s="147" t="s">
        <v>312</v>
      </c>
      <c r="EA54" s="147" t="s">
        <v>365</v>
      </c>
      <c r="EB54" s="147" t="s">
        <v>314</v>
      </c>
      <c r="EC54" s="174" t="s">
        <v>315</v>
      </c>
      <c r="ED54" s="174" t="s">
        <v>315</v>
      </c>
      <c r="EE54" s="147" t="s">
        <v>543</v>
      </c>
      <c r="EF54" s="147" t="s">
        <v>211</v>
      </c>
      <c r="EG54" s="147" t="s">
        <v>211</v>
      </c>
      <c r="EH54" s="147" t="s">
        <v>371</v>
      </c>
      <c r="EI54" s="147" t="s">
        <v>423</v>
      </c>
      <c r="EJ54" s="147" t="s">
        <v>373</v>
      </c>
      <c r="EK54" s="165">
        <v>2267.3702630027838</v>
      </c>
      <c r="EL54" s="147" t="s">
        <v>429</v>
      </c>
      <c r="EM54" s="146">
        <v>54</v>
      </c>
      <c r="EN54" s="146">
        <v>54</v>
      </c>
      <c r="EO54" s="156" t="s">
        <v>211</v>
      </c>
      <c r="EP54" s="156" t="s">
        <v>211</v>
      </c>
      <c r="EQ54" s="156" t="s">
        <v>211</v>
      </c>
      <c r="ER54" s="156" t="s">
        <v>211</v>
      </c>
      <c r="ES54" s="175">
        <v>8.270315943811859</v>
      </c>
      <c r="ET54" s="147" t="s">
        <v>430</v>
      </c>
      <c r="EU54" s="146">
        <v>0.03</v>
      </c>
      <c r="EV54" s="146">
        <v>0.03</v>
      </c>
      <c r="EW54" s="176">
        <v>190.8998858567881</v>
      </c>
      <c r="EX54" s="177">
        <v>0</v>
      </c>
      <c r="EY54" s="147" t="s">
        <v>485</v>
      </c>
      <c r="EZ54" s="176">
        <v>190.8998858567881</v>
      </c>
      <c r="FA54" s="178">
        <v>14.628514847319446</v>
      </c>
      <c r="FB54" s="178">
        <v>14.628514847319446</v>
      </c>
      <c r="FC54" s="147" t="s">
        <v>491</v>
      </c>
      <c r="FD54" s="147" t="s">
        <v>492</v>
      </c>
      <c r="FE54" s="156" t="s">
        <v>211</v>
      </c>
      <c r="FF54" s="156" t="s">
        <v>211</v>
      </c>
      <c r="FG54" s="156" t="s">
        <v>211</v>
      </c>
      <c r="FH54" s="156" t="s">
        <v>211</v>
      </c>
      <c r="FI54" s="156" t="s">
        <v>211</v>
      </c>
      <c r="FJ54" s="156" t="s">
        <v>211</v>
      </c>
      <c r="FK54" s="156" t="s">
        <v>211</v>
      </c>
      <c r="FL54" s="156" t="s">
        <v>211</v>
      </c>
      <c r="FM54" s="156" t="s">
        <v>211</v>
      </c>
      <c r="FN54" s="156" t="s">
        <v>211</v>
      </c>
      <c r="FO54" s="156" t="s">
        <v>211</v>
      </c>
      <c r="FP54" s="156" t="s">
        <v>211</v>
      </c>
      <c r="FQ54" s="147"/>
    </row>
    <row r="55" spans="1:173" s="156" customFormat="1" ht="18">
      <c r="A55" s="131" t="s">
        <v>207</v>
      </c>
      <c r="B55" s="156" t="s">
        <v>208</v>
      </c>
      <c r="C55" s="156">
        <v>2009</v>
      </c>
      <c r="D55" s="147" t="s">
        <v>497</v>
      </c>
      <c r="E55" s="157">
        <f t="shared" si="4"/>
        <v>1955.8297689999999</v>
      </c>
      <c r="F55" s="133" t="s">
        <v>211</v>
      </c>
      <c r="G55" s="133" t="s">
        <v>211</v>
      </c>
      <c r="H55" s="157">
        <f t="shared" si="5"/>
        <v>183.72737776385131</v>
      </c>
      <c r="I55" s="157">
        <f t="shared" si="13"/>
        <v>13.976328666156137</v>
      </c>
      <c r="J55" s="157">
        <f t="shared" si="14"/>
        <v>13.976328666156137</v>
      </c>
      <c r="K55" s="158" t="s">
        <v>148</v>
      </c>
      <c r="L55" s="159" t="s">
        <v>149</v>
      </c>
      <c r="M55" s="160" t="s">
        <v>496</v>
      </c>
      <c r="N55" s="146" t="s">
        <v>497</v>
      </c>
      <c r="O55" s="161" t="s">
        <v>150</v>
      </c>
      <c r="P55" s="161" t="s">
        <v>151</v>
      </c>
      <c r="Q55" s="187">
        <v>4</v>
      </c>
      <c r="R55" s="146">
        <v>3</v>
      </c>
      <c r="S55" s="162">
        <v>56</v>
      </c>
      <c r="T55" s="162">
        <v>58</v>
      </c>
      <c r="U55" s="162" t="s">
        <v>202</v>
      </c>
      <c r="V55" s="146" t="s">
        <v>211</v>
      </c>
      <c r="W55" s="146" t="s">
        <v>211</v>
      </c>
      <c r="X55" s="146" t="s">
        <v>209</v>
      </c>
      <c r="Y55" s="146">
        <v>4.7699999999999996</v>
      </c>
      <c r="Z55" s="146">
        <v>-20.93</v>
      </c>
      <c r="AA55" s="146" t="s">
        <v>211</v>
      </c>
      <c r="AB55" s="146" t="s">
        <v>211</v>
      </c>
      <c r="AC55" s="146">
        <v>-2693.5</v>
      </c>
      <c r="AD55" s="146" t="s">
        <v>211</v>
      </c>
      <c r="AE55" s="146" t="s">
        <v>211</v>
      </c>
      <c r="AF55" s="147" t="s">
        <v>210</v>
      </c>
      <c r="AG55" s="157">
        <v>1955.8297689999999</v>
      </c>
      <c r="AH55" s="134" t="s">
        <v>211</v>
      </c>
      <c r="AI55" s="130" t="s">
        <v>211</v>
      </c>
      <c r="AJ55" s="130" t="s">
        <v>211</v>
      </c>
      <c r="AK55" s="130" t="s">
        <v>211</v>
      </c>
      <c r="AL55" s="132" t="s">
        <v>517</v>
      </c>
      <c r="AM55" s="146" t="s">
        <v>211</v>
      </c>
      <c r="AN55" s="146" t="s">
        <v>211</v>
      </c>
      <c r="AO55" s="146" t="s">
        <v>211</v>
      </c>
      <c r="AP55" s="146" t="s">
        <v>211</v>
      </c>
      <c r="AQ55" s="146" t="s">
        <v>211</v>
      </c>
      <c r="AR55" s="146" t="s">
        <v>211</v>
      </c>
      <c r="AS55" s="146" t="s">
        <v>211</v>
      </c>
      <c r="AT55" s="146" t="s">
        <v>211</v>
      </c>
      <c r="AU55" s="147" t="s">
        <v>212</v>
      </c>
      <c r="AV55" s="161" t="s">
        <v>213</v>
      </c>
      <c r="AW55" s="156">
        <v>50</v>
      </c>
      <c r="AX55" s="156">
        <v>2.4500000000000002</v>
      </c>
      <c r="AY55" s="147" t="s">
        <v>215</v>
      </c>
      <c r="AZ55" s="146" t="s">
        <v>153</v>
      </c>
      <c r="BA55" s="147" t="s">
        <v>216</v>
      </c>
      <c r="BB55" s="161" t="s">
        <v>271</v>
      </c>
      <c r="BC55" s="156">
        <v>2</v>
      </c>
      <c r="BD55" s="165">
        <v>0.22999999999999685</v>
      </c>
      <c r="BE55" s="181">
        <v>21.959999999999997</v>
      </c>
      <c r="BF55" s="147" t="s">
        <v>222</v>
      </c>
      <c r="BG55" s="179">
        <v>0.57999999999999996</v>
      </c>
      <c r="BH55" s="146" t="s">
        <v>211</v>
      </c>
      <c r="BI55" s="146" t="s">
        <v>211</v>
      </c>
      <c r="BJ55" s="163" t="s">
        <v>211</v>
      </c>
      <c r="BK55" s="167" t="s">
        <v>278</v>
      </c>
      <c r="BL55" s="146" t="s">
        <v>211</v>
      </c>
      <c r="BM55" s="146" t="s">
        <v>211</v>
      </c>
      <c r="BN55" s="147" t="s">
        <v>215</v>
      </c>
      <c r="BO55" s="147" t="s">
        <v>279</v>
      </c>
      <c r="BP55" s="156" t="s">
        <v>211</v>
      </c>
      <c r="BQ55" s="156" t="s">
        <v>211</v>
      </c>
      <c r="BR55" s="156" t="s">
        <v>211</v>
      </c>
      <c r="BS55" s="156" t="s">
        <v>211</v>
      </c>
      <c r="BT55" s="156" t="s">
        <v>280</v>
      </c>
      <c r="BU55" s="156">
        <v>50</v>
      </c>
      <c r="BV55" s="156" t="s">
        <v>211</v>
      </c>
      <c r="BW55" s="156" t="s">
        <v>211</v>
      </c>
      <c r="BX55" s="193">
        <f t="shared" si="15"/>
        <v>24.571587002410997</v>
      </c>
      <c r="BY55" s="147" t="s">
        <v>281</v>
      </c>
      <c r="BZ55" s="168">
        <f t="shared" si="8"/>
        <v>0.32843113601716212</v>
      </c>
      <c r="CA55" s="168">
        <f t="shared" si="9"/>
        <v>0.33843563871898397</v>
      </c>
      <c r="CB55" s="186" t="s">
        <v>211</v>
      </c>
      <c r="CC55" s="142">
        <v>2.9910628843647009</v>
      </c>
      <c r="CD55" s="169" t="s">
        <v>302</v>
      </c>
      <c r="CE55" s="170">
        <f t="shared" si="10"/>
        <v>8.9731886530941024E-2</v>
      </c>
      <c r="CF55" s="140">
        <f t="shared" si="2"/>
        <v>8.9731886530941024E-2</v>
      </c>
      <c r="CG55" s="147" t="s">
        <v>283</v>
      </c>
      <c r="CH55" s="147" t="s">
        <v>284</v>
      </c>
      <c r="CI55" s="147" t="s">
        <v>285</v>
      </c>
      <c r="CJ55" s="147"/>
      <c r="CK55" s="147" t="s">
        <v>211</v>
      </c>
      <c r="CL55" s="147" t="s">
        <v>284</v>
      </c>
      <c r="CM55" s="147" t="s">
        <v>211</v>
      </c>
      <c r="CN55" s="147" t="s">
        <v>211</v>
      </c>
      <c r="CO55" s="147" t="s">
        <v>211</v>
      </c>
      <c r="CP55" s="147" t="s">
        <v>211</v>
      </c>
      <c r="CQ55" s="147" t="s">
        <v>211</v>
      </c>
      <c r="CR55" s="147" t="s">
        <v>211</v>
      </c>
      <c r="CS55" s="147" t="s">
        <v>211</v>
      </c>
      <c r="CT55" s="147" t="s">
        <v>211</v>
      </c>
      <c r="CU55" s="178">
        <v>36.098745458279851</v>
      </c>
      <c r="CV55" s="172" t="s">
        <v>303</v>
      </c>
      <c r="CW55" s="161">
        <v>0.06</v>
      </c>
      <c r="CX55" s="147" t="s">
        <v>304</v>
      </c>
      <c r="CY55" s="146" t="s">
        <v>305</v>
      </c>
      <c r="CZ55" s="146" t="s">
        <v>211</v>
      </c>
      <c r="DA55" s="146" t="s">
        <v>211</v>
      </c>
      <c r="DB55" s="173" t="s">
        <v>306</v>
      </c>
      <c r="DC55" s="146" t="s">
        <v>305</v>
      </c>
      <c r="DD55" s="146" t="s">
        <v>211</v>
      </c>
      <c r="DE55" s="146" t="s">
        <v>211</v>
      </c>
      <c r="DF55" s="173" t="s">
        <v>306</v>
      </c>
      <c r="DG55" s="146" t="s">
        <v>305</v>
      </c>
      <c r="DH55" s="146" t="s">
        <v>211</v>
      </c>
      <c r="DI55" s="146" t="s">
        <v>211</v>
      </c>
      <c r="DJ55" s="173" t="s">
        <v>306</v>
      </c>
      <c r="DK55" s="146">
        <v>416</v>
      </c>
      <c r="DL55" s="146" t="s">
        <v>211</v>
      </c>
      <c r="DM55" s="146" t="s">
        <v>211</v>
      </c>
      <c r="DN55" s="147" t="s">
        <v>307</v>
      </c>
      <c r="DO55" s="146">
        <v>39.5</v>
      </c>
      <c r="DP55" s="146" t="s">
        <v>211</v>
      </c>
      <c r="DQ55" s="146" t="s">
        <v>211</v>
      </c>
      <c r="DR55" s="147" t="s">
        <v>308</v>
      </c>
      <c r="DS55" s="147" t="s">
        <v>309</v>
      </c>
      <c r="DT55" s="147" t="s">
        <v>310</v>
      </c>
      <c r="DU55" s="148">
        <f t="shared" si="3"/>
        <v>1.0193909550615463</v>
      </c>
      <c r="DV55" s="146" t="s">
        <v>211</v>
      </c>
      <c r="DW55" s="146" t="s">
        <v>211</v>
      </c>
      <c r="DX55" s="147" t="s">
        <v>507</v>
      </c>
      <c r="DY55" s="149" t="s">
        <v>311</v>
      </c>
      <c r="DZ55" s="147" t="s">
        <v>312</v>
      </c>
      <c r="EA55" s="147" t="s">
        <v>366</v>
      </c>
      <c r="EB55" s="147" t="s">
        <v>314</v>
      </c>
      <c r="EC55" s="174" t="s">
        <v>315</v>
      </c>
      <c r="ED55" s="174" t="s">
        <v>315</v>
      </c>
      <c r="EE55" s="147" t="s">
        <v>543</v>
      </c>
      <c r="EF55" s="147" t="s">
        <v>211</v>
      </c>
      <c r="EG55" s="147" t="s">
        <v>211</v>
      </c>
      <c r="EH55" s="147" t="s">
        <v>371</v>
      </c>
      <c r="EI55" s="147" t="s">
        <v>424</v>
      </c>
      <c r="EJ55" s="147" t="s">
        <v>373</v>
      </c>
      <c r="EK55" s="165">
        <v>2269.1192151662199</v>
      </c>
      <c r="EL55" s="147" t="s">
        <v>429</v>
      </c>
      <c r="EM55" s="146">
        <v>54</v>
      </c>
      <c r="EN55" s="146">
        <v>54</v>
      </c>
      <c r="EO55" s="156" t="s">
        <v>211</v>
      </c>
      <c r="EP55" s="156" t="s">
        <v>211</v>
      </c>
      <c r="EQ55" s="156" t="s">
        <v>211</v>
      </c>
      <c r="ER55" s="156" t="s">
        <v>211</v>
      </c>
      <c r="ES55" s="175">
        <v>8.2859082598899878</v>
      </c>
      <c r="ET55" s="147" t="s">
        <v>430</v>
      </c>
      <c r="EU55" s="146">
        <v>0.03</v>
      </c>
      <c r="EV55" s="146">
        <v>0.03</v>
      </c>
      <c r="EW55" s="176">
        <v>183.72737776385131</v>
      </c>
      <c r="EX55" s="177">
        <v>0</v>
      </c>
      <c r="EY55" s="147" t="s">
        <v>486</v>
      </c>
      <c r="EZ55" s="176">
        <v>183.72737776385131</v>
      </c>
      <c r="FA55" s="178">
        <v>13.976328666156137</v>
      </c>
      <c r="FB55" s="178">
        <v>13.976328666156137</v>
      </c>
      <c r="FC55" s="147" t="s">
        <v>491</v>
      </c>
      <c r="FD55" s="147" t="s">
        <v>492</v>
      </c>
      <c r="FE55" s="156" t="s">
        <v>211</v>
      </c>
      <c r="FF55" s="156" t="s">
        <v>211</v>
      </c>
      <c r="FG55" s="156" t="s">
        <v>211</v>
      </c>
      <c r="FH55" s="156" t="s">
        <v>211</v>
      </c>
      <c r="FI55" s="156" t="s">
        <v>211</v>
      </c>
      <c r="FJ55" s="156" t="s">
        <v>211</v>
      </c>
      <c r="FK55" s="156" t="s">
        <v>211</v>
      </c>
      <c r="FL55" s="156" t="s">
        <v>211</v>
      </c>
      <c r="FM55" s="156" t="s">
        <v>211</v>
      </c>
      <c r="FN55" s="156" t="s">
        <v>211</v>
      </c>
      <c r="FO55" s="156" t="s">
        <v>211</v>
      </c>
      <c r="FP55" s="156" t="s">
        <v>211</v>
      </c>
      <c r="FQ55" s="147"/>
    </row>
    <row r="56" spans="1:173" s="156" customFormat="1" ht="18">
      <c r="A56" s="131" t="s">
        <v>207</v>
      </c>
      <c r="B56" s="156" t="s">
        <v>208</v>
      </c>
      <c r="C56" s="156">
        <v>2009</v>
      </c>
      <c r="D56" s="147" t="s">
        <v>497</v>
      </c>
      <c r="E56" s="157">
        <f t="shared" si="4"/>
        <v>1979.302676</v>
      </c>
      <c r="F56" s="133" t="s">
        <v>211</v>
      </c>
      <c r="G56" s="133" t="s">
        <v>211</v>
      </c>
      <c r="H56" s="157">
        <f t="shared" si="5"/>
        <v>286.35496712715445</v>
      </c>
      <c r="I56" s="157">
        <f t="shared" si="13"/>
        <v>23.472764715534392</v>
      </c>
      <c r="J56" s="157">
        <f t="shared" si="14"/>
        <v>23.472764715534392</v>
      </c>
      <c r="K56" s="158" t="s">
        <v>148</v>
      </c>
      <c r="L56" s="159" t="s">
        <v>149</v>
      </c>
      <c r="M56" s="160" t="s">
        <v>496</v>
      </c>
      <c r="N56" s="146" t="s">
        <v>497</v>
      </c>
      <c r="O56" s="161" t="s">
        <v>150</v>
      </c>
      <c r="P56" s="161" t="s">
        <v>151</v>
      </c>
      <c r="Q56" s="187">
        <v>4</v>
      </c>
      <c r="R56" s="146">
        <v>3</v>
      </c>
      <c r="S56" s="162">
        <v>81</v>
      </c>
      <c r="T56" s="162">
        <v>83</v>
      </c>
      <c r="U56" s="162" t="s">
        <v>203</v>
      </c>
      <c r="V56" s="146" t="s">
        <v>211</v>
      </c>
      <c r="W56" s="146" t="s">
        <v>211</v>
      </c>
      <c r="X56" s="146" t="s">
        <v>209</v>
      </c>
      <c r="Y56" s="146">
        <v>4.7699999999999996</v>
      </c>
      <c r="Z56" s="146">
        <v>-20.93</v>
      </c>
      <c r="AA56" s="146" t="s">
        <v>211</v>
      </c>
      <c r="AB56" s="146" t="s">
        <v>211</v>
      </c>
      <c r="AC56" s="146">
        <v>-2693.5</v>
      </c>
      <c r="AD56" s="146" t="s">
        <v>211</v>
      </c>
      <c r="AE56" s="146" t="s">
        <v>211</v>
      </c>
      <c r="AF56" s="147" t="s">
        <v>210</v>
      </c>
      <c r="AG56" s="157">
        <v>1979.302676</v>
      </c>
      <c r="AH56" s="134" t="s">
        <v>211</v>
      </c>
      <c r="AI56" s="130" t="s">
        <v>211</v>
      </c>
      <c r="AJ56" s="130" t="s">
        <v>211</v>
      </c>
      <c r="AK56" s="130" t="s">
        <v>211</v>
      </c>
      <c r="AL56" s="132" t="s">
        <v>517</v>
      </c>
      <c r="AM56" s="146" t="s">
        <v>211</v>
      </c>
      <c r="AN56" s="146" t="s">
        <v>211</v>
      </c>
      <c r="AO56" s="146" t="s">
        <v>211</v>
      </c>
      <c r="AP56" s="146" t="s">
        <v>211</v>
      </c>
      <c r="AQ56" s="146" t="s">
        <v>211</v>
      </c>
      <c r="AR56" s="146" t="s">
        <v>211</v>
      </c>
      <c r="AS56" s="146" t="s">
        <v>211</v>
      </c>
      <c r="AT56" s="146" t="s">
        <v>211</v>
      </c>
      <c r="AU56" s="147" t="s">
        <v>212</v>
      </c>
      <c r="AV56" s="161" t="s">
        <v>213</v>
      </c>
      <c r="AW56" s="156">
        <v>30</v>
      </c>
      <c r="AX56" s="164" t="s">
        <v>219</v>
      </c>
      <c r="AY56" s="147" t="s">
        <v>215</v>
      </c>
      <c r="AZ56" s="146" t="s">
        <v>153</v>
      </c>
      <c r="BA56" s="147" t="s">
        <v>216</v>
      </c>
      <c r="BB56" s="161" t="s">
        <v>272</v>
      </c>
      <c r="BC56" s="156">
        <v>3</v>
      </c>
      <c r="BD56" s="165">
        <v>3.0550504633037507E-2</v>
      </c>
      <c r="BE56" s="181">
        <v>20.72</v>
      </c>
      <c r="BF56" s="147" t="s">
        <v>222</v>
      </c>
      <c r="BG56" s="179">
        <v>0.33</v>
      </c>
      <c r="BH56" s="146" t="s">
        <v>211</v>
      </c>
      <c r="BI56" s="146" t="s">
        <v>211</v>
      </c>
      <c r="BJ56" s="163" t="s">
        <v>211</v>
      </c>
      <c r="BK56" s="167" t="s">
        <v>278</v>
      </c>
      <c r="BL56" s="146" t="s">
        <v>211</v>
      </c>
      <c r="BM56" s="146" t="s">
        <v>211</v>
      </c>
      <c r="BN56" s="147" t="s">
        <v>215</v>
      </c>
      <c r="BO56" s="147" t="s">
        <v>279</v>
      </c>
      <c r="BP56" s="156" t="s">
        <v>211</v>
      </c>
      <c r="BQ56" s="156" t="s">
        <v>211</v>
      </c>
      <c r="BR56" s="156" t="s">
        <v>211</v>
      </c>
      <c r="BS56" s="156" t="s">
        <v>211</v>
      </c>
      <c r="BT56" s="156" t="s">
        <v>280</v>
      </c>
      <c r="BU56" s="156">
        <v>50</v>
      </c>
      <c r="BV56" s="156" t="s">
        <v>211</v>
      </c>
      <c r="BW56" s="156" t="s">
        <v>211</v>
      </c>
      <c r="BX56" s="193">
        <f t="shared" si="15"/>
        <v>25.387332638401247</v>
      </c>
      <c r="BY56" s="147" t="s">
        <v>281</v>
      </c>
      <c r="BZ56" s="168">
        <f t="shared" si="8"/>
        <v>0.32843113601716212</v>
      </c>
      <c r="CA56" s="168">
        <f t="shared" si="9"/>
        <v>0.33843563871898752</v>
      </c>
      <c r="CB56" s="186" t="s">
        <v>211</v>
      </c>
      <c r="CC56" s="142">
        <v>3.2189200374206148</v>
      </c>
      <c r="CD56" s="169" t="s">
        <v>302</v>
      </c>
      <c r="CE56" s="170">
        <f t="shared" si="10"/>
        <v>9.6567601122618446E-2</v>
      </c>
      <c r="CF56" s="140">
        <f t="shared" si="2"/>
        <v>9.6567601122618446E-2</v>
      </c>
      <c r="CG56" s="147" t="s">
        <v>283</v>
      </c>
      <c r="CH56" s="147" t="s">
        <v>284</v>
      </c>
      <c r="CI56" s="147" t="s">
        <v>285</v>
      </c>
      <c r="CJ56" s="147"/>
      <c r="CK56" s="147" t="s">
        <v>211</v>
      </c>
      <c r="CL56" s="147" t="s">
        <v>284</v>
      </c>
      <c r="CM56" s="147" t="s">
        <v>211</v>
      </c>
      <c r="CN56" s="147" t="s">
        <v>211</v>
      </c>
      <c r="CO56" s="147" t="s">
        <v>211</v>
      </c>
      <c r="CP56" s="147" t="s">
        <v>211</v>
      </c>
      <c r="CQ56" s="147" t="s">
        <v>211</v>
      </c>
      <c r="CR56" s="147" t="s">
        <v>211</v>
      </c>
      <c r="CS56" s="147" t="s">
        <v>211</v>
      </c>
      <c r="CT56" s="147" t="s">
        <v>211</v>
      </c>
      <c r="CU56" s="178">
        <v>35.779494837227219</v>
      </c>
      <c r="CV56" s="172" t="s">
        <v>303</v>
      </c>
      <c r="CW56" s="161">
        <v>0.06</v>
      </c>
      <c r="CX56" s="147" t="s">
        <v>304</v>
      </c>
      <c r="CY56" s="146" t="s">
        <v>305</v>
      </c>
      <c r="CZ56" s="146" t="s">
        <v>211</v>
      </c>
      <c r="DA56" s="146" t="s">
        <v>211</v>
      </c>
      <c r="DB56" s="173" t="s">
        <v>306</v>
      </c>
      <c r="DC56" s="146" t="s">
        <v>305</v>
      </c>
      <c r="DD56" s="146" t="s">
        <v>211</v>
      </c>
      <c r="DE56" s="146" t="s">
        <v>211</v>
      </c>
      <c r="DF56" s="173" t="s">
        <v>306</v>
      </c>
      <c r="DG56" s="146" t="s">
        <v>305</v>
      </c>
      <c r="DH56" s="146" t="s">
        <v>211</v>
      </c>
      <c r="DI56" s="146" t="s">
        <v>211</v>
      </c>
      <c r="DJ56" s="173" t="s">
        <v>306</v>
      </c>
      <c r="DK56" s="146">
        <v>416</v>
      </c>
      <c r="DL56" s="146" t="s">
        <v>211</v>
      </c>
      <c r="DM56" s="146" t="s">
        <v>211</v>
      </c>
      <c r="DN56" s="147" t="s">
        <v>307</v>
      </c>
      <c r="DO56" s="146">
        <v>39.5</v>
      </c>
      <c r="DP56" s="146" t="s">
        <v>211</v>
      </c>
      <c r="DQ56" s="146" t="s">
        <v>211</v>
      </c>
      <c r="DR56" s="147" t="s">
        <v>308</v>
      </c>
      <c r="DS56" s="147" t="s">
        <v>309</v>
      </c>
      <c r="DT56" s="147" t="s">
        <v>310</v>
      </c>
      <c r="DU56" s="148">
        <f t="shared" si="3"/>
        <v>1.0193508162975273</v>
      </c>
      <c r="DV56" s="146" t="s">
        <v>211</v>
      </c>
      <c r="DW56" s="146" t="s">
        <v>211</v>
      </c>
      <c r="DX56" s="147" t="s">
        <v>507</v>
      </c>
      <c r="DY56" s="149" t="s">
        <v>311</v>
      </c>
      <c r="DZ56" s="147" t="s">
        <v>312</v>
      </c>
      <c r="EA56" s="147" t="s">
        <v>367</v>
      </c>
      <c r="EB56" s="147" t="s">
        <v>314</v>
      </c>
      <c r="EC56" s="174" t="s">
        <v>315</v>
      </c>
      <c r="ED56" s="174" t="s">
        <v>315</v>
      </c>
      <c r="EE56" s="147" t="s">
        <v>543</v>
      </c>
      <c r="EF56" s="147" t="s">
        <v>211</v>
      </c>
      <c r="EG56" s="147" t="s">
        <v>211</v>
      </c>
      <c r="EH56" s="147" t="s">
        <v>371</v>
      </c>
      <c r="EI56" s="147" t="s">
        <v>425</v>
      </c>
      <c r="EJ56" s="147" t="s">
        <v>373</v>
      </c>
      <c r="EK56" s="165">
        <v>2294.1171860604236</v>
      </c>
      <c r="EL56" s="147" t="s">
        <v>429</v>
      </c>
      <c r="EM56" s="146">
        <v>54</v>
      </c>
      <c r="EN56" s="146">
        <v>54</v>
      </c>
      <c r="EO56" s="156" t="s">
        <v>211</v>
      </c>
      <c r="EP56" s="156" t="s">
        <v>211</v>
      </c>
      <c r="EQ56" s="156" t="s">
        <v>211</v>
      </c>
      <c r="ER56" s="156" t="s">
        <v>211</v>
      </c>
      <c r="ES56" s="175">
        <v>8.1432139955768346</v>
      </c>
      <c r="ET56" s="147" t="s">
        <v>430</v>
      </c>
      <c r="EU56" s="146">
        <v>0.03</v>
      </c>
      <c r="EV56" s="146">
        <v>0.03</v>
      </c>
      <c r="EW56" s="176">
        <v>286.35496712715445</v>
      </c>
      <c r="EX56" s="177">
        <v>0</v>
      </c>
      <c r="EY56" s="147" t="s">
        <v>487</v>
      </c>
      <c r="EZ56" s="176">
        <v>286.35496712715445</v>
      </c>
      <c r="FA56" s="178">
        <v>23.472764715534392</v>
      </c>
      <c r="FB56" s="178">
        <v>23.472764715534392</v>
      </c>
      <c r="FC56" s="147" t="s">
        <v>491</v>
      </c>
      <c r="FD56" s="147" t="s">
        <v>492</v>
      </c>
      <c r="FE56" s="156" t="s">
        <v>211</v>
      </c>
      <c r="FF56" s="156" t="s">
        <v>211</v>
      </c>
      <c r="FG56" s="156" t="s">
        <v>211</v>
      </c>
      <c r="FH56" s="156" t="s">
        <v>211</v>
      </c>
      <c r="FI56" s="156" t="s">
        <v>211</v>
      </c>
      <c r="FJ56" s="156" t="s">
        <v>211</v>
      </c>
      <c r="FK56" s="156" t="s">
        <v>211</v>
      </c>
      <c r="FL56" s="156" t="s">
        <v>211</v>
      </c>
      <c r="FM56" s="156" t="s">
        <v>211</v>
      </c>
      <c r="FN56" s="156" t="s">
        <v>211</v>
      </c>
      <c r="FO56" s="156" t="s">
        <v>211</v>
      </c>
      <c r="FP56" s="156" t="s">
        <v>211</v>
      </c>
      <c r="FQ56" s="147"/>
    </row>
    <row r="57" spans="1:173" s="156" customFormat="1" ht="18">
      <c r="A57" s="131" t="s">
        <v>207</v>
      </c>
      <c r="B57" s="156" t="s">
        <v>208</v>
      </c>
      <c r="C57" s="156">
        <v>2009</v>
      </c>
      <c r="D57" s="147" t="s">
        <v>497</v>
      </c>
      <c r="E57" s="157">
        <f t="shared" si="4"/>
        <v>2019.731325</v>
      </c>
      <c r="F57" s="133" t="s">
        <v>211</v>
      </c>
      <c r="G57" s="133" t="s">
        <v>211</v>
      </c>
      <c r="H57" s="157">
        <f t="shared" si="5"/>
        <v>279.98102704828796</v>
      </c>
      <c r="I57" s="157">
        <f t="shared" si="13"/>
        <v>22.759354367422052</v>
      </c>
      <c r="J57" s="157">
        <f t="shared" si="14"/>
        <v>22.759354367422052</v>
      </c>
      <c r="K57" s="158" t="s">
        <v>148</v>
      </c>
      <c r="L57" s="159" t="s">
        <v>149</v>
      </c>
      <c r="M57" s="160" t="s">
        <v>496</v>
      </c>
      <c r="N57" s="146" t="s">
        <v>497</v>
      </c>
      <c r="O57" s="161" t="s">
        <v>150</v>
      </c>
      <c r="P57" s="161" t="s">
        <v>151</v>
      </c>
      <c r="Q57" s="187">
        <v>4</v>
      </c>
      <c r="R57" s="146">
        <v>3</v>
      </c>
      <c r="S57" s="162">
        <v>116</v>
      </c>
      <c r="T57" s="162">
        <v>118</v>
      </c>
      <c r="U57" s="162" t="s">
        <v>204</v>
      </c>
      <c r="V57" s="146" t="s">
        <v>211</v>
      </c>
      <c r="W57" s="146" t="s">
        <v>211</v>
      </c>
      <c r="X57" s="146" t="s">
        <v>209</v>
      </c>
      <c r="Y57" s="146">
        <v>4.7699999999999996</v>
      </c>
      <c r="Z57" s="146">
        <v>-20.93</v>
      </c>
      <c r="AA57" s="146" t="s">
        <v>211</v>
      </c>
      <c r="AB57" s="146" t="s">
        <v>211</v>
      </c>
      <c r="AC57" s="146">
        <v>-2693.5</v>
      </c>
      <c r="AD57" s="146" t="s">
        <v>211</v>
      </c>
      <c r="AE57" s="146" t="s">
        <v>211</v>
      </c>
      <c r="AF57" s="147" t="s">
        <v>210</v>
      </c>
      <c r="AG57" s="157">
        <v>2019.731325</v>
      </c>
      <c r="AH57" s="134" t="s">
        <v>211</v>
      </c>
      <c r="AI57" s="130" t="s">
        <v>211</v>
      </c>
      <c r="AJ57" s="130" t="s">
        <v>211</v>
      </c>
      <c r="AK57" s="130" t="s">
        <v>211</v>
      </c>
      <c r="AL57" s="132" t="s">
        <v>517</v>
      </c>
      <c r="AM57" s="146" t="s">
        <v>211</v>
      </c>
      <c r="AN57" s="146" t="s">
        <v>211</v>
      </c>
      <c r="AO57" s="146" t="s">
        <v>211</v>
      </c>
      <c r="AP57" s="146" t="s">
        <v>211</v>
      </c>
      <c r="AQ57" s="146" t="s">
        <v>211</v>
      </c>
      <c r="AR57" s="146" t="s">
        <v>211</v>
      </c>
      <c r="AS57" s="146" t="s">
        <v>211</v>
      </c>
      <c r="AT57" s="146" t="s">
        <v>211</v>
      </c>
      <c r="AU57" s="147" t="s">
        <v>212</v>
      </c>
      <c r="AV57" s="161" t="s">
        <v>213</v>
      </c>
      <c r="AW57" s="156">
        <v>30</v>
      </c>
      <c r="AX57" s="164" t="s">
        <v>220</v>
      </c>
      <c r="AY57" s="147" t="s">
        <v>215</v>
      </c>
      <c r="AZ57" s="146" t="s">
        <v>153</v>
      </c>
      <c r="BA57" s="147" t="s">
        <v>216</v>
      </c>
      <c r="BB57" s="161" t="s">
        <v>273</v>
      </c>
      <c r="BC57" s="156">
        <v>5</v>
      </c>
      <c r="BD57" s="165">
        <v>0.25388186229031867</v>
      </c>
      <c r="BE57" s="181">
        <v>20.7</v>
      </c>
      <c r="BF57" s="147" t="s">
        <v>222</v>
      </c>
      <c r="BG57" s="179">
        <v>0.28999999999999998</v>
      </c>
      <c r="BH57" s="146" t="s">
        <v>211</v>
      </c>
      <c r="BI57" s="146" t="s">
        <v>211</v>
      </c>
      <c r="BJ57" s="163" t="s">
        <v>211</v>
      </c>
      <c r="BK57" s="167" t="s">
        <v>278</v>
      </c>
      <c r="BL57" s="146" t="s">
        <v>211</v>
      </c>
      <c r="BM57" s="146" t="s">
        <v>211</v>
      </c>
      <c r="BN57" s="147" t="s">
        <v>215</v>
      </c>
      <c r="BO57" s="147" t="s">
        <v>279</v>
      </c>
      <c r="BP57" s="156" t="s">
        <v>211</v>
      </c>
      <c r="BQ57" s="156" t="s">
        <v>211</v>
      </c>
      <c r="BR57" s="156" t="s">
        <v>211</v>
      </c>
      <c r="BS57" s="156" t="s">
        <v>211</v>
      </c>
      <c r="BT57" s="156" t="s">
        <v>280</v>
      </c>
      <c r="BU57" s="156">
        <v>50</v>
      </c>
      <c r="BV57" s="156" t="s">
        <v>211</v>
      </c>
      <c r="BW57" s="156" t="s">
        <v>211</v>
      </c>
      <c r="BX57" s="193">
        <f t="shared" si="15"/>
        <v>24.923103134626501</v>
      </c>
      <c r="BY57" s="147" t="s">
        <v>281</v>
      </c>
      <c r="BZ57" s="168">
        <f t="shared" si="8"/>
        <v>0.32843113601715856</v>
      </c>
      <c r="CA57" s="168">
        <f t="shared" si="9"/>
        <v>0.33843563871898041</v>
      </c>
      <c r="CB57" s="186" t="s">
        <v>211</v>
      </c>
      <c r="CC57" s="142">
        <v>3.0872022370273227</v>
      </c>
      <c r="CD57" s="169" t="s">
        <v>302</v>
      </c>
      <c r="CE57" s="170">
        <f t="shared" si="10"/>
        <v>9.2616067110819683E-2</v>
      </c>
      <c r="CF57" s="140">
        <f t="shared" si="2"/>
        <v>9.2616067110819683E-2</v>
      </c>
      <c r="CG57" s="147" t="s">
        <v>283</v>
      </c>
      <c r="CH57" s="147" t="s">
        <v>284</v>
      </c>
      <c r="CI57" s="147" t="s">
        <v>285</v>
      </c>
      <c r="CJ57" s="147"/>
      <c r="CK57" s="147" t="s">
        <v>211</v>
      </c>
      <c r="CL57" s="147" t="s">
        <v>284</v>
      </c>
      <c r="CM57" s="147" t="s">
        <v>211</v>
      </c>
      <c r="CN57" s="147" t="s">
        <v>211</v>
      </c>
      <c r="CO57" s="147" t="s">
        <v>211</v>
      </c>
      <c r="CP57" s="147" t="s">
        <v>211</v>
      </c>
      <c r="CQ57" s="147" t="s">
        <v>211</v>
      </c>
      <c r="CR57" s="147" t="s">
        <v>211</v>
      </c>
      <c r="CS57" s="147" t="s">
        <v>211</v>
      </c>
      <c r="CT57" s="147" t="s">
        <v>211</v>
      </c>
      <c r="CU57" s="178">
        <v>35.757947517073177</v>
      </c>
      <c r="CV57" s="172" t="s">
        <v>303</v>
      </c>
      <c r="CW57" s="161">
        <v>0.06</v>
      </c>
      <c r="CX57" s="147" t="s">
        <v>304</v>
      </c>
      <c r="CY57" s="146" t="s">
        <v>305</v>
      </c>
      <c r="CZ57" s="146" t="s">
        <v>211</v>
      </c>
      <c r="DA57" s="146" t="s">
        <v>211</v>
      </c>
      <c r="DB57" s="173" t="s">
        <v>306</v>
      </c>
      <c r="DC57" s="146" t="s">
        <v>305</v>
      </c>
      <c r="DD57" s="146" t="s">
        <v>211</v>
      </c>
      <c r="DE57" s="146" t="s">
        <v>211</v>
      </c>
      <c r="DF57" s="173" t="s">
        <v>306</v>
      </c>
      <c r="DG57" s="146" t="s">
        <v>305</v>
      </c>
      <c r="DH57" s="146" t="s">
        <v>211</v>
      </c>
      <c r="DI57" s="146" t="s">
        <v>211</v>
      </c>
      <c r="DJ57" s="173" t="s">
        <v>306</v>
      </c>
      <c r="DK57" s="146">
        <v>416</v>
      </c>
      <c r="DL57" s="146" t="s">
        <v>211</v>
      </c>
      <c r="DM57" s="146" t="s">
        <v>211</v>
      </c>
      <c r="DN57" s="147" t="s">
        <v>307</v>
      </c>
      <c r="DO57" s="146">
        <v>39.5</v>
      </c>
      <c r="DP57" s="146" t="s">
        <v>211</v>
      </c>
      <c r="DQ57" s="146" t="s">
        <v>211</v>
      </c>
      <c r="DR57" s="147" t="s">
        <v>308</v>
      </c>
      <c r="DS57" s="147" t="s">
        <v>309</v>
      </c>
      <c r="DT57" s="147" t="s">
        <v>310</v>
      </c>
      <c r="DU57" s="148">
        <f t="shared" si="3"/>
        <v>1.0193736587102606</v>
      </c>
      <c r="DV57" s="146" t="s">
        <v>211</v>
      </c>
      <c r="DW57" s="146" t="s">
        <v>211</v>
      </c>
      <c r="DX57" s="147" t="s">
        <v>507</v>
      </c>
      <c r="DY57" s="149" t="s">
        <v>311</v>
      </c>
      <c r="DZ57" s="147" t="s">
        <v>312</v>
      </c>
      <c r="EA57" s="147" t="s">
        <v>368</v>
      </c>
      <c r="EB57" s="147" t="s">
        <v>314</v>
      </c>
      <c r="EC57" s="174" t="s">
        <v>315</v>
      </c>
      <c r="ED57" s="174" t="s">
        <v>315</v>
      </c>
      <c r="EE57" s="147" t="s">
        <v>543</v>
      </c>
      <c r="EF57" s="147" t="s">
        <v>211</v>
      </c>
      <c r="EG57" s="147" t="s">
        <v>211</v>
      </c>
      <c r="EH57" s="147" t="s">
        <v>371</v>
      </c>
      <c r="EI57" s="147" t="s">
        <v>426</v>
      </c>
      <c r="EJ57" s="147" t="s">
        <v>373</v>
      </c>
      <c r="EK57" s="165">
        <v>2309.8248542719521</v>
      </c>
      <c r="EL57" s="147" t="s">
        <v>429</v>
      </c>
      <c r="EM57" s="146">
        <v>54</v>
      </c>
      <c r="EN57" s="146">
        <v>54</v>
      </c>
      <c r="EO57" s="156" t="s">
        <v>211</v>
      </c>
      <c r="EP57" s="156" t="s">
        <v>211</v>
      </c>
      <c r="EQ57" s="156" t="s">
        <v>211</v>
      </c>
      <c r="ER57" s="156" t="s">
        <v>211</v>
      </c>
      <c r="ES57" s="175">
        <v>8.1483646854084757</v>
      </c>
      <c r="ET57" s="147" t="s">
        <v>430</v>
      </c>
      <c r="EU57" s="146">
        <v>0.03</v>
      </c>
      <c r="EV57" s="146">
        <v>0.03</v>
      </c>
      <c r="EW57" s="176">
        <v>279.98102704828796</v>
      </c>
      <c r="EX57" s="177">
        <v>0</v>
      </c>
      <c r="EY57" s="147" t="s">
        <v>488</v>
      </c>
      <c r="EZ57" s="176">
        <v>279.98102704828796</v>
      </c>
      <c r="FA57" s="178">
        <v>22.759354367422052</v>
      </c>
      <c r="FB57" s="178">
        <v>22.759354367422052</v>
      </c>
      <c r="FC57" s="147" t="s">
        <v>491</v>
      </c>
      <c r="FD57" s="147" t="s">
        <v>492</v>
      </c>
      <c r="FE57" s="156" t="s">
        <v>211</v>
      </c>
      <c r="FF57" s="156" t="s">
        <v>211</v>
      </c>
      <c r="FG57" s="156" t="s">
        <v>211</v>
      </c>
      <c r="FH57" s="156" t="s">
        <v>211</v>
      </c>
      <c r="FI57" s="156" t="s">
        <v>211</v>
      </c>
      <c r="FJ57" s="156" t="s">
        <v>211</v>
      </c>
      <c r="FK57" s="156" t="s">
        <v>211</v>
      </c>
      <c r="FL57" s="156" t="s">
        <v>211</v>
      </c>
      <c r="FM57" s="156" t="s">
        <v>211</v>
      </c>
      <c r="FN57" s="156" t="s">
        <v>211</v>
      </c>
      <c r="FO57" s="156" t="s">
        <v>211</v>
      </c>
      <c r="FP57" s="156" t="s">
        <v>211</v>
      </c>
      <c r="FQ57" s="147"/>
    </row>
    <row r="58" spans="1:173" s="156" customFormat="1" ht="18">
      <c r="A58" s="131" t="s">
        <v>207</v>
      </c>
      <c r="B58" s="156" t="s">
        <v>208</v>
      </c>
      <c r="C58" s="156">
        <v>2009</v>
      </c>
      <c r="D58" s="147" t="s">
        <v>497</v>
      </c>
      <c r="E58" s="157">
        <f t="shared" si="4"/>
        <v>2042.2277819999999</v>
      </c>
      <c r="F58" s="133" t="s">
        <v>211</v>
      </c>
      <c r="G58" s="133" t="s">
        <v>211</v>
      </c>
      <c r="H58" s="157" t="s">
        <v>211</v>
      </c>
      <c r="I58" s="157" t="s">
        <v>211</v>
      </c>
      <c r="J58" s="157" t="s">
        <v>211</v>
      </c>
      <c r="K58" s="158" t="s">
        <v>148</v>
      </c>
      <c r="L58" s="159" t="s">
        <v>149</v>
      </c>
      <c r="M58" s="160" t="s">
        <v>496</v>
      </c>
      <c r="N58" s="146" t="s">
        <v>497</v>
      </c>
      <c r="O58" s="161" t="s">
        <v>150</v>
      </c>
      <c r="P58" s="161" t="s">
        <v>151</v>
      </c>
      <c r="Q58" s="187">
        <v>4</v>
      </c>
      <c r="R58" s="146">
        <v>3</v>
      </c>
      <c r="S58" s="162">
        <v>130</v>
      </c>
      <c r="T58" s="162">
        <v>132</v>
      </c>
      <c r="U58" s="162" t="s">
        <v>205</v>
      </c>
      <c r="V58" s="146" t="s">
        <v>211</v>
      </c>
      <c r="W58" s="146" t="s">
        <v>211</v>
      </c>
      <c r="X58" s="146" t="s">
        <v>209</v>
      </c>
      <c r="Y58" s="146">
        <v>4.7699999999999996</v>
      </c>
      <c r="Z58" s="146">
        <v>-20.93</v>
      </c>
      <c r="AA58" s="146" t="s">
        <v>211</v>
      </c>
      <c r="AB58" s="146" t="s">
        <v>211</v>
      </c>
      <c r="AC58" s="146">
        <v>-2693.5</v>
      </c>
      <c r="AD58" s="146" t="s">
        <v>211</v>
      </c>
      <c r="AE58" s="146" t="s">
        <v>211</v>
      </c>
      <c r="AF58" s="147" t="s">
        <v>210</v>
      </c>
      <c r="AG58" s="157">
        <v>2042.2277819999999</v>
      </c>
      <c r="AH58" s="134" t="s">
        <v>211</v>
      </c>
      <c r="AI58" s="130" t="s">
        <v>211</v>
      </c>
      <c r="AJ58" s="130" t="s">
        <v>211</v>
      </c>
      <c r="AK58" s="130" t="s">
        <v>211</v>
      </c>
      <c r="AL58" s="132" t="s">
        <v>517</v>
      </c>
      <c r="AM58" s="146" t="s">
        <v>211</v>
      </c>
      <c r="AN58" s="146" t="s">
        <v>211</v>
      </c>
      <c r="AO58" s="146" t="s">
        <v>211</v>
      </c>
      <c r="AP58" s="146" t="s">
        <v>211</v>
      </c>
      <c r="AQ58" s="146" t="s">
        <v>211</v>
      </c>
      <c r="AR58" s="146" t="s">
        <v>211</v>
      </c>
      <c r="AS58" s="146" t="s">
        <v>211</v>
      </c>
      <c r="AT58" s="146" t="s">
        <v>211</v>
      </c>
      <c r="AU58" s="147" t="s">
        <v>212</v>
      </c>
      <c r="AV58" s="161" t="s">
        <v>213</v>
      </c>
      <c r="AW58" s="156">
        <v>20</v>
      </c>
      <c r="AX58" s="156">
        <v>1.03</v>
      </c>
      <c r="AY58" s="147" t="s">
        <v>215</v>
      </c>
      <c r="AZ58" s="146" t="s">
        <v>153</v>
      </c>
      <c r="BA58" s="147" t="s">
        <v>216</v>
      </c>
      <c r="BB58" s="161" t="s">
        <v>274</v>
      </c>
      <c r="BC58" s="156">
        <v>4</v>
      </c>
      <c r="BD58" s="165">
        <v>0.34592870170985707</v>
      </c>
      <c r="BE58" s="181">
        <v>21.729999999999997</v>
      </c>
      <c r="BF58" s="147" t="s">
        <v>222</v>
      </c>
      <c r="BG58" s="179">
        <v>0.4</v>
      </c>
      <c r="BH58" s="146" t="s">
        <v>211</v>
      </c>
      <c r="BI58" s="146" t="s">
        <v>211</v>
      </c>
      <c r="BJ58" s="163" t="s">
        <v>211</v>
      </c>
      <c r="BK58" s="167" t="s">
        <v>278</v>
      </c>
      <c r="BL58" s="146" t="s">
        <v>211</v>
      </c>
      <c r="BM58" s="146" t="s">
        <v>211</v>
      </c>
      <c r="BN58" s="147" t="s">
        <v>215</v>
      </c>
      <c r="BO58" s="147" t="s">
        <v>279</v>
      </c>
      <c r="BP58" s="156" t="s">
        <v>211</v>
      </c>
      <c r="BQ58" s="156" t="s">
        <v>211</v>
      </c>
      <c r="BR58" s="156" t="s">
        <v>211</v>
      </c>
      <c r="BS58" s="156" t="s">
        <v>211</v>
      </c>
      <c r="BT58" s="156" t="s">
        <v>280</v>
      </c>
      <c r="BU58" s="156">
        <v>50</v>
      </c>
      <c r="BV58" s="156" t="s">
        <v>211</v>
      </c>
      <c r="BW58" s="156" t="s">
        <v>211</v>
      </c>
      <c r="BX58" s="193">
        <f t="shared" si="15"/>
        <v>26.185320721900098</v>
      </c>
      <c r="BY58" s="147" t="s">
        <v>281</v>
      </c>
      <c r="BZ58" s="168">
        <f t="shared" si="8"/>
        <v>0.32843113601715856</v>
      </c>
      <c r="CA58" s="168">
        <f t="shared" si="9"/>
        <v>0.33843563871898397</v>
      </c>
      <c r="CB58" s="186" t="s">
        <v>211</v>
      </c>
      <c r="CC58" s="142">
        <v>3.4586033057301409</v>
      </c>
      <c r="CD58" s="169" t="s">
        <v>302</v>
      </c>
      <c r="CE58" s="170">
        <f t="shared" si="10"/>
        <v>0.10375809917190422</v>
      </c>
      <c r="CF58" s="140">
        <f t="shared" si="2"/>
        <v>0.10375809917190422</v>
      </c>
      <c r="CG58" s="147" t="s">
        <v>283</v>
      </c>
      <c r="CH58" s="147" t="s">
        <v>284</v>
      </c>
      <c r="CI58" s="147" t="s">
        <v>285</v>
      </c>
      <c r="CJ58" s="147"/>
      <c r="CK58" s="147" t="s">
        <v>211</v>
      </c>
      <c r="CL58" s="147" t="s">
        <v>284</v>
      </c>
      <c r="CM58" s="147" t="s">
        <v>211</v>
      </c>
      <c r="CN58" s="147" t="s">
        <v>211</v>
      </c>
      <c r="CO58" s="147" t="s">
        <v>211</v>
      </c>
      <c r="CP58" s="147" t="s">
        <v>211</v>
      </c>
      <c r="CQ58" s="147" t="s">
        <v>211</v>
      </c>
      <c r="CR58" s="147" t="s">
        <v>211</v>
      </c>
      <c r="CS58" s="147" t="s">
        <v>211</v>
      </c>
      <c r="CT58" s="147" t="s">
        <v>211</v>
      </c>
      <c r="CU58" s="178">
        <v>35.975796924261878</v>
      </c>
      <c r="CV58" s="172" t="s">
        <v>303</v>
      </c>
      <c r="CW58" s="161">
        <v>0.06</v>
      </c>
      <c r="CX58" s="147" t="s">
        <v>304</v>
      </c>
      <c r="CY58" s="146" t="s">
        <v>305</v>
      </c>
      <c r="CZ58" s="146" t="s">
        <v>211</v>
      </c>
      <c r="DA58" s="146" t="s">
        <v>211</v>
      </c>
      <c r="DB58" s="173" t="s">
        <v>306</v>
      </c>
      <c r="DC58" s="146" t="s">
        <v>305</v>
      </c>
      <c r="DD58" s="146" t="s">
        <v>211</v>
      </c>
      <c r="DE58" s="146" t="s">
        <v>211</v>
      </c>
      <c r="DF58" s="173" t="s">
        <v>306</v>
      </c>
      <c r="DG58" s="146" t="s">
        <v>305</v>
      </c>
      <c r="DH58" s="146" t="s">
        <v>211</v>
      </c>
      <c r="DI58" s="146" t="s">
        <v>211</v>
      </c>
      <c r="DJ58" s="173" t="s">
        <v>306</v>
      </c>
      <c r="DK58" s="146">
        <v>416</v>
      </c>
      <c r="DL58" s="146" t="s">
        <v>211</v>
      </c>
      <c r="DM58" s="146" t="s">
        <v>211</v>
      </c>
      <c r="DN58" s="147" t="s">
        <v>307</v>
      </c>
      <c r="DO58" s="146">
        <v>39.5</v>
      </c>
      <c r="DP58" s="146" t="s">
        <v>211</v>
      </c>
      <c r="DQ58" s="146" t="s">
        <v>211</v>
      </c>
      <c r="DR58" s="147" t="s">
        <v>308</v>
      </c>
      <c r="DS58" s="147" t="s">
        <v>309</v>
      </c>
      <c r="DT58" s="147" t="s">
        <v>310</v>
      </c>
      <c r="DU58" s="148">
        <f t="shared" si="3"/>
        <v>1.0193115512938788</v>
      </c>
      <c r="DV58" s="146" t="s">
        <v>211</v>
      </c>
      <c r="DW58" s="146" t="s">
        <v>211</v>
      </c>
      <c r="DX58" s="147" t="s">
        <v>507</v>
      </c>
      <c r="DY58" s="149" t="s">
        <v>311</v>
      </c>
      <c r="DZ58" s="147" t="s">
        <v>312</v>
      </c>
      <c r="EA58" s="147" t="s">
        <v>369</v>
      </c>
      <c r="EB58" s="147" t="s">
        <v>314</v>
      </c>
      <c r="EC58" s="174" t="s">
        <v>315</v>
      </c>
      <c r="ED58" s="174" t="s">
        <v>315</v>
      </c>
      <c r="EE58" s="147" t="s">
        <v>543</v>
      </c>
      <c r="EF58" s="147" t="s">
        <v>211</v>
      </c>
      <c r="EG58" s="147" t="s">
        <v>211</v>
      </c>
      <c r="EH58" s="147" t="s">
        <v>371</v>
      </c>
      <c r="EI58" s="147" t="s">
        <v>427</v>
      </c>
      <c r="EJ58" s="147" t="s">
        <v>373</v>
      </c>
      <c r="EK58" s="165">
        <v>2319.1916019037867</v>
      </c>
      <c r="EL58" s="147" t="s">
        <v>429</v>
      </c>
      <c r="EM58" s="146">
        <v>54</v>
      </c>
      <c r="EN58" s="146">
        <v>54</v>
      </c>
      <c r="EO58" s="156" t="s">
        <v>211</v>
      </c>
      <c r="EP58" s="156" t="s">
        <v>211</v>
      </c>
      <c r="EQ58" s="156" t="s">
        <v>211</v>
      </c>
      <c r="ER58" s="156" t="s">
        <v>211</v>
      </c>
      <c r="ES58" s="188" t="s">
        <v>434</v>
      </c>
      <c r="ET58" s="147" t="s">
        <v>430</v>
      </c>
      <c r="EU58" s="146">
        <v>0.03</v>
      </c>
      <c r="EV58" s="146">
        <v>0.03</v>
      </c>
      <c r="EW58" s="188" t="s">
        <v>435</v>
      </c>
      <c r="EX58" s="177">
        <v>0</v>
      </c>
      <c r="EY58" s="147" t="s">
        <v>489</v>
      </c>
      <c r="EZ58" s="188" t="s">
        <v>435</v>
      </c>
      <c r="FA58" s="189" t="s">
        <v>494</v>
      </c>
      <c r="FB58" s="189" t="s">
        <v>494</v>
      </c>
      <c r="FC58" s="147" t="s">
        <v>491</v>
      </c>
      <c r="FD58" s="147" t="s">
        <v>492</v>
      </c>
      <c r="FE58" s="156" t="s">
        <v>211</v>
      </c>
      <c r="FF58" s="156" t="s">
        <v>211</v>
      </c>
      <c r="FG58" s="156" t="s">
        <v>211</v>
      </c>
      <c r="FH58" s="156" t="s">
        <v>211</v>
      </c>
      <c r="FI58" s="156" t="s">
        <v>211</v>
      </c>
      <c r="FJ58" s="156" t="s">
        <v>211</v>
      </c>
      <c r="FK58" s="156" t="s">
        <v>211</v>
      </c>
      <c r="FL58" s="156" t="s">
        <v>211</v>
      </c>
      <c r="FM58" s="156" t="s">
        <v>211</v>
      </c>
      <c r="FN58" s="156" t="s">
        <v>211</v>
      </c>
      <c r="FO58" s="156" t="s">
        <v>211</v>
      </c>
      <c r="FP58" s="156" t="s">
        <v>211</v>
      </c>
      <c r="FQ58" s="147" t="s">
        <v>495</v>
      </c>
    </row>
    <row r="59" spans="1:173" s="156" customFormat="1" ht="18">
      <c r="A59" s="131" t="s">
        <v>207</v>
      </c>
      <c r="B59" s="156" t="s">
        <v>208</v>
      </c>
      <c r="C59" s="156">
        <v>2009</v>
      </c>
      <c r="D59" s="147" t="s">
        <v>497</v>
      </c>
      <c r="E59" s="157">
        <f t="shared" si="4"/>
        <v>2048.1899440000002</v>
      </c>
      <c r="F59" s="133" t="s">
        <v>211</v>
      </c>
      <c r="G59" s="133" t="s">
        <v>211</v>
      </c>
      <c r="H59" s="157">
        <f t="shared" si="5"/>
        <v>238.23299906637499</v>
      </c>
      <c r="I59" s="157">
        <f t="shared" si="13"/>
        <v>18.869488045415608</v>
      </c>
      <c r="J59" s="157">
        <f t="shared" si="14"/>
        <v>18.869488045415608</v>
      </c>
      <c r="K59" s="158" t="s">
        <v>148</v>
      </c>
      <c r="L59" s="159" t="s">
        <v>149</v>
      </c>
      <c r="M59" s="160" t="s">
        <v>496</v>
      </c>
      <c r="N59" s="146" t="s">
        <v>497</v>
      </c>
      <c r="O59" s="161" t="s">
        <v>150</v>
      </c>
      <c r="P59" s="161" t="s">
        <v>151</v>
      </c>
      <c r="Q59" s="187">
        <v>4</v>
      </c>
      <c r="R59" s="146">
        <v>3</v>
      </c>
      <c r="S59" s="162">
        <v>133</v>
      </c>
      <c r="T59" s="162">
        <v>135</v>
      </c>
      <c r="U59" s="162" t="s">
        <v>206</v>
      </c>
      <c r="V59" s="146" t="s">
        <v>211</v>
      </c>
      <c r="W59" s="146" t="s">
        <v>211</v>
      </c>
      <c r="X59" s="146" t="s">
        <v>209</v>
      </c>
      <c r="Y59" s="146">
        <v>4.7699999999999996</v>
      </c>
      <c r="Z59" s="146">
        <v>-20.93</v>
      </c>
      <c r="AA59" s="146" t="s">
        <v>211</v>
      </c>
      <c r="AB59" s="146" t="s">
        <v>211</v>
      </c>
      <c r="AC59" s="146">
        <v>-2693.5</v>
      </c>
      <c r="AD59" s="146" t="s">
        <v>211</v>
      </c>
      <c r="AE59" s="146" t="s">
        <v>211</v>
      </c>
      <c r="AF59" s="147" t="s">
        <v>210</v>
      </c>
      <c r="AG59" s="157">
        <v>2048.1899440000002</v>
      </c>
      <c r="AH59" s="134" t="s">
        <v>211</v>
      </c>
      <c r="AI59" s="130" t="s">
        <v>211</v>
      </c>
      <c r="AJ59" s="130" t="s">
        <v>211</v>
      </c>
      <c r="AK59" s="130" t="s">
        <v>211</v>
      </c>
      <c r="AL59" s="132" t="s">
        <v>517</v>
      </c>
      <c r="AM59" s="146" t="s">
        <v>211</v>
      </c>
      <c r="AN59" s="146" t="s">
        <v>211</v>
      </c>
      <c r="AO59" s="146" t="s">
        <v>211</v>
      </c>
      <c r="AP59" s="146" t="s">
        <v>211</v>
      </c>
      <c r="AQ59" s="146" t="s">
        <v>211</v>
      </c>
      <c r="AR59" s="146" t="s">
        <v>211</v>
      </c>
      <c r="AS59" s="146" t="s">
        <v>211</v>
      </c>
      <c r="AT59" s="146" t="s">
        <v>211</v>
      </c>
      <c r="AU59" s="147" t="s">
        <v>212</v>
      </c>
      <c r="AV59" s="161" t="s">
        <v>213</v>
      </c>
      <c r="AW59" s="156">
        <v>18</v>
      </c>
      <c r="AX59" s="156">
        <v>0.95</v>
      </c>
      <c r="AY59" s="147" t="s">
        <v>215</v>
      </c>
      <c r="AZ59" s="146" t="s">
        <v>153</v>
      </c>
      <c r="BA59" s="147" t="s">
        <v>216</v>
      </c>
      <c r="BB59" s="161" t="s">
        <v>275</v>
      </c>
      <c r="BC59" s="156">
        <v>3</v>
      </c>
      <c r="BD59" s="165">
        <v>0.12165525060596492</v>
      </c>
      <c r="BE59" s="181">
        <v>21.599999999999998</v>
      </c>
      <c r="BF59" s="147" t="s">
        <v>222</v>
      </c>
      <c r="BG59" s="179">
        <v>0.33</v>
      </c>
      <c r="BH59" s="146" t="s">
        <v>211</v>
      </c>
      <c r="BI59" s="146" t="s">
        <v>211</v>
      </c>
      <c r="BJ59" s="163" t="s">
        <v>211</v>
      </c>
      <c r="BK59" s="167" t="s">
        <v>278</v>
      </c>
      <c r="BL59" s="146" t="s">
        <v>211</v>
      </c>
      <c r="BM59" s="146" t="s">
        <v>211</v>
      </c>
      <c r="BN59" s="147" t="s">
        <v>215</v>
      </c>
      <c r="BO59" s="147" t="s">
        <v>279</v>
      </c>
      <c r="BP59" s="156" t="s">
        <v>211</v>
      </c>
      <c r="BQ59" s="156" t="s">
        <v>211</v>
      </c>
      <c r="BR59" s="156" t="s">
        <v>211</v>
      </c>
      <c r="BS59" s="156" t="s">
        <v>211</v>
      </c>
      <c r="BT59" s="156" t="s">
        <v>280</v>
      </c>
      <c r="BU59" s="156">
        <v>50</v>
      </c>
      <c r="BV59" s="156" t="s">
        <v>211</v>
      </c>
      <c r="BW59" s="156" t="s">
        <v>211</v>
      </c>
      <c r="BX59" s="193">
        <f t="shared" si="15"/>
        <v>26.248624726768515</v>
      </c>
      <c r="BY59" s="147" t="s">
        <v>281</v>
      </c>
      <c r="BZ59" s="168">
        <f t="shared" si="8"/>
        <v>0.32843113601716212</v>
      </c>
      <c r="CA59" s="168">
        <f t="shared" si="9"/>
        <v>0.33843563871898397</v>
      </c>
      <c r="CB59" s="186" t="s">
        <v>211</v>
      </c>
      <c r="CC59" s="142">
        <v>3.4783644551171111</v>
      </c>
      <c r="CD59" s="169" t="s">
        <v>302</v>
      </c>
      <c r="CE59" s="170">
        <f t="shared" si="10"/>
        <v>0.10435093365351333</v>
      </c>
      <c r="CF59" s="140">
        <f t="shared" si="2"/>
        <v>0.10435093365351333</v>
      </c>
      <c r="CG59" s="147" t="s">
        <v>283</v>
      </c>
      <c r="CH59" s="147" t="s">
        <v>284</v>
      </c>
      <c r="CI59" s="147" t="s">
        <v>285</v>
      </c>
      <c r="CJ59" s="147"/>
      <c r="CK59" s="147" t="s">
        <v>211</v>
      </c>
      <c r="CL59" s="147" t="s">
        <v>284</v>
      </c>
      <c r="CM59" s="147" t="s">
        <v>211</v>
      </c>
      <c r="CN59" s="147" t="s">
        <v>211</v>
      </c>
      <c r="CO59" s="147" t="s">
        <v>211</v>
      </c>
      <c r="CP59" s="147" t="s">
        <v>211</v>
      </c>
      <c r="CQ59" s="147" t="s">
        <v>211</v>
      </c>
      <c r="CR59" s="147" t="s">
        <v>211</v>
      </c>
      <c r="CS59" s="147" t="s">
        <v>211</v>
      </c>
      <c r="CT59" s="147" t="s">
        <v>211</v>
      </c>
      <c r="CU59" s="178">
        <v>35.96804800513479</v>
      </c>
      <c r="CV59" s="172" t="s">
        <v>303</v>
      </c>
      <c r="CW59" s="161">
        <v>0.06</v>
      </c>
      <c r="CX59" s="147" t="s">
        <v>304</v>
      </c>
      <c r="CY59" s="146" t="s">
        <v>305</v>
      </c>
      <c r="CZ59" s="146" t="s">
        <v>211</v>
      </c>
      <c r="DA59" s="146" t="s">
        <v>211</v>
      </c>
      <c r="DB59" s="173" t="s">
        <v>306</v>
      </c>
      <c r="DC59" s="146" t="s">
        <v>305</v>
      </c>
      <c r="DD59" s="146" t="s">
        <v>211</v>
      </c>
      <c r="DE59" s="146" t="s">
        <v>211</v>
      </c>
      <c r="DF59" s="173" t="s">
        <v>306</v>
      </c>
      <c r="DG59" s="146" t="s">
        <v>305</v>
      </c>
      <c r="DH59" s="146" t="s">
        <v>211</v>
      </c>
      <c r="DI59" s="146" t="s">
        <v>211</v>
      </c>
      <c r="DJ59" s="173" t="s">
        <v>306</v>
      </c>
      <c r="DK59" s="146">
        <v>416</v>
      </c>
      <c r="DL59" s="146" t="s">
        <v>211</v>
      </c>
      <c r="DM59" s="146" t="s">
        <v>211</v>
      </c>
      <c r="DN59" s="147" t="s">
        <v>307</v>
      </c>
      <c r="DO59" s="146">
        <v>39.5</v>
      </c>
      <c r="DP59" s="146" t="s">
        <v>211</v>
      </c>
      <c r="DQ59" s="146" t="s">
        <v>211</v>
      </c>
      <c r="DR59" s="147" t="s">
        <v>308</v>
      </c>
      <c r="DS59" s="147" t="s">
        <v>309</v>
      </c>
      <c r="DT59" s="147" t="s">
        <v>310</v>
      </c>
      <c r="DU59" s="148">
        <f t="shared" si="3"/>
        <v>1.0193084364203193</v>
      </c>
      <c r="DV59" s="146" t="s">
        <v>211</v>
      </c>
      <c r="DW59" s="146" t="s">
        <v>211</v>
      </c>
      <c r="DX59" s="147" t="s">
        <v>507</v>
      </c>
      <c r="DY59" s="149" t="s">
        <v>311</v>
      </c>
      <c r="DZ59" s="147" t="s">
        <v>312</v>
      </c>
      <c r="EA59" s="147" t="s">
        <v>370</v>
      </c>
      <c r="EB59" s="147" t="s">
        <v>314</v>
      </c>
      <c r="EC59" s="174" t="s">
        <v>315</v>
      </c>
      <c r="ED59" s="174" t="s">
        <v>315</v>
      </c>
      <c r="EE59" s="147" t="s">
        <v>543</v>
      </c>
      <c r="EF59" s="147" t="s">
        <v>211</v>
      </c>
      <c r="EG59" s="147" t="s">
        <v>211</v>
      </c>
      <c r="EH59" s="147" t="s">
        <v>371</v>
      </c>
      <c r="EI59" s="147" t="s">
        <v>428</v>
      </c>
      <c r="EJ59" s="147" t="s">
        <v>373</v>
      </c>
      <c r="EK59" s="165">
        <v>2265.3341740431247</v>
      </c>
      <c r="EL59" s="147" t="s">
        <v>429</v>
      </c>
      <c r="EM59" s="146">
        <v>54</v>
      </c>
      <c r="EN59" s="146">
        <v>54</v>
      </c>
      <c r="EO59" s="156" t="s">
        <v>211</v>
      </c>
      <c r="EP59" s="156" t="s">
        <v>211</v>
      </c>
      <c r="EQ59" s="156" t="s">
        <v>211</v>
      </c>
      <c r="ER59" s="156" t="s">
        <v>211</v>
      </c>
      <c r="ES59" s="175">
        <v>8.2246482279045949</v>
      </c>
      <c r="ET59" s="147" t="s">
        <v>430</v>
      </c>
      <c r="EU59" s="146">
        <v>0.03</v>
      </c>
      <c r="EV59" s="146">
        <v>0.03</v>
      </c>
      <c r="EW59" s="176">
        <v>238.23299906637499</v>
      </c>
      <c r="EX59" s="177">
        <v>0</v>
      </c>
      <c r="EY59" s="147" t="s">
        <v>490</v>
      </c>
      <c r="EZ59" s="176">
        <v>238.23299906637499</v>
      </c>
      <c r="FA59" s="178">
        <v>18.869488045415608</v>
      </c>
      <c r="FB59" s="178">
        <v>18.869488045415608</v>
      </c>
      <c r="FC59" s="147" t="s">
        <v>491</v>
      </c>
      <c r="FD59" s="147" t="s">
        <v>492</v>
      </c>
      <c r="FE59" s="156" t="s">
        <v>211</v>
      </c>
      <c r="FF59" s="156" t="s">
        <v>211</v>
      </c>
      <c r="FG59" s="156" t="s">
        <v>211</v>
      </c>
      <c r="FH59" s="156" t="s">
        <v>211</v>
      </c>
      <c r="FI59" s="156" t="s">
        <v>211</v>
      </c>
      <c r="FJ59" s="156" t="s">
        <v>211</v>
      </c>
      <c r="FK59" s="156" t="s">
        <v>211</v>
      </c>
      <c r="FL59" s="156" t="s">
        <v>211</v>
      </c>
      <c r="FM59" s="156" t="s">
        <v>211</v>
      </c>
      <c r="FN59" s="156" t="s">
        <v>211</v>
      </c>
      <c r="FO59" s="156" t="s">
        <v>211</v>
      </c>
      <c r="FP59" s="156" t="s">
        <v>211</v>
      </c>
      <c r="FQ59" s="147"/>
    </row>
    <row r="60" spans="1:173" s="156" customFormat="1">
      <c r="M60" s="190"/>
      <c r="EK60" s="191"/>
    </row>
  </sheetData>
  <hyperlinks>
    <hyperlink ref="L4" r:id="rId1" xr:uid="{B1642719-FAE3-BE4F-BA2A-40066E80F673}"/>
    <hyperlink ref="L5" r:id="rId2" xr:uid="{2927F955-B068-7140-AEFE-56B4A8B917C6}"/>
    <hyperlink ref="L6" r:id="rId3" xr:uid="{CE18EE16-9E89-844F-BF79-A276E5692275}"/>
    <hyperlink ref="L8" r:id="rId4" xr:uid="{AEA32F18-C964-9445-9296-C4A52764F579}"/>
    <hyperlink ref="L10" r:id="rId5" xr:uid="{BAA0DEC7-9DB2-7549-808F-74384CF7F584}"/>
    <hyperlink ref="L12" r:id="rId6" xr:uid="{C1D6AFEA-E02C-E746-B014-359D0E07666C}"/>
    <hyperlink ref="L14" r:id="rId7" xr:uid="{FEE737B6-1094-0946-8971-BE021821B882}"/>
    <hyperlink ref="L16" r:id="rId8" xr:uid="{067DA621-959D-8B41-8252-34228CE8580A}"/>
    <hyperlink ref="L18" r:id="rId9" xr:uid="{03CBDCD7-7F78-FA46-A2E4-4DAE5DC96B52}"/>
    <hyperlink ref="L20" r:id="rId10" xr:uid="{2869294F-63F0-D14D-8B56-97271EA52AA6}"/>
    <hyperlink ref="L22" r:id="rId11" xr:uid="{4A6F5564-3985-9C4F-AB59-EE694492785B}"/>
    <hyperlink ref="L24" r:id="rId12" xr:uid="{6677BA56-D201-5A48-AB96-CB5844B781BD}"/>
    <hyperlink ref="L26" r:id="rId13" xr:uid="{4C40D41A-852A-C94F-8F53-2DA6F34892A5}"/>
    <hyperlink ref="L28" r:id="rId14" xr:uid="{8E73037F-2E7E-B749-9A11-B526A50B5F97}"/>
    <hyperlink ref="L30" r:id="rId15" xr:uid="{535FCF8F-7AAD-954D-A8D3-054287A42048}"/>
    <hyperlink ref="L32" r:id="rId16" xr:uid="{612DA76D-996D-F843-8733-AE85ED79E205}"/>
    <hyperlink ref="L34" r:id="rId17" xr:uid="{20C7BB9C-876F-DF49-AA13-9477B8CA6A9F}"/>
    <hyperlink ref="L36" r:id="rId18" xr:uid="{E65F57C0-3138-CD44-8206-2C03D26A1316}"/>
    <hyperlink ref="L38" r:id="rId19" xr:uid="{1210AA10-C4BE-894A-A8E8-28783F00C21B}"/>
    <hyperlink ref="L40" r:id="rId20" xr:uid="{A9704469-9F2F-724E-B397-65739F83D575}"/>
    <hyperlink ref="L42" r:id="rId21" xr:uid="{B876A8FD-59A1-5A42-8D56-6DB7A20D1E48}"/>
    <hyperlink ref="L44" r:id="rId22" xr:uid="{022A8043-E389-C54A-BA5B-90DBCC32CA34}"/>
    <hyperlink ref="L46" r:id="rId23" xr:uid="{DEA986A9-69D0-4242-B1E8-E900FD19A4A0}"/>
    <hyperlink ref="L48" r:id="rId24" xr:uid="{3554632E-9806-F144-A187-1BE0DDCCD167}"/>
    <hyperlink ref="L50" r:id="rId25" xr:uid="{3BCFFBED-8239-F443-858E-E387071E1BAC}"/>
    <hyperlink ref="L52" r:id="rId26" xr:uid="{DED19AE4-AFCA-9441-965C-F4194EA65A7E}"/>
    <hyperlink ref="L54" r:id="rId27" xr:uid="{E07323D3-8C21-294C-87C3-B8611E15EB51}"/>
    <hyperlink ref="L56" r:id="rId28" xr:uid="{82B41DCF-7C29-ED46-A3CC-069948E9F5F9}"/>
    <hyperlink ref="L58" r:id="rId29" xr:uid="{B0669D5D-A0F4-8C4F-85FE-37096C60E208}"/>
    <hyperlink ref="L7" r:id="rId30" xr:uid="{C0B86667-59A3-5E45-AC3F-6CB1403EFB53}"/>
    <hyperlink ref="L9" r:id="rId31" xr:uid="{6F8A2C60-C1CE-864C-A4D3-8E8E660C623A}"/>
    <hyperlink ref="L11" r:id="rId32" xr:uid="{DD6C1681-019A-A84B-AF2A-034F7922ACF2}"/>
    <hyperlink ref="L13" r:id="rId33" xr:uid="{2D4B73C1-8440-254C-9C3C-68C7955C181F}"/>
    <hyperlink ref="L15" r:id="rId34" xr:uid="{51835F24-6C2F-B846-A298-923078D630C7}"/>
    <hyperlink ref="L17" r:id="rId35" xr:uid="{05647F8C-39E6-C14B-BE52-75D7E81F1997}"/>
    <hyperlink ref="L19" r:id="rId36" xr:uid="{6E3E0F61-86DA-7D47-B511-DE39210AB5CF}"/>
    <hyperlink ref="L21" r:id="rId37" xr:uid="{9110B68A-F5D9-D742-8550-004BB7BE87BE}"/>
    <hyperlink ref="L23" r:id="rId38" xr:uid="{F886E83C-798D-E34D-82D4-3C7828263C55}"/>
    <hyperlink ref="L25" r:id="rId39" xr:uid="{8E561AE6-BDA8-3543-B0A3-C420D31BF5DA}"/>
    <hyperlink ref="L27" r:id="rId40" xr:uid="{F54AC673-9C49-A048-95BC-8B98EB0E4ACC}"/>
    <hyperlink ref="L29" r:id="rId41" xr:uid="{35607C62-3D6A-0140-AD88-0E795586625F}"/>
    <hyperlink ref="L31" r:id="rId42" xr:uid="{489FD1F8-82FA-FA48-A868-CB6D335D226A}"/>
    <hyperlink ref="L33" r:id="rId43" xr:uid="{984FFCD4-CC03-4843-A47C-C09A7085442C}"/>
    <hyperlink ref="L35" r:id="rId44" xr:uid="{70DD67CC-4F78-A54F-92E2-ADCE9A708B15}"/>
    <hyperlink ref="L37" r:id="rId45" xr:uid="{F7BC5716-660C-BE49-B16C-ACCB2D6B78E8}"/>
    <hyperlink ref="L39" r:id="rId46" xr:uid="{DEF1D246-03AB-2E4C-B853-DDFD6FD53782}"/>
    <hyperlink ref="L41" r:id="rId47" xr:uid="{00C7B2F6-E092-9C40-BDC0-4BEC17AC10B3}"/>
    <hyperlink ref="L43" r:id="rId48" xr:uid="{7CD83267-6984-7448-AAAA-D536D3D73FAD}"/>
    <hyperlink ref="L45" r:id="rId49" xr:uid="{B1728BC1-27A9-624B-9031-6973796F7A3B}"/>
    <hyperlink ref="L47" r:id="rId50" xr:uid="{85F627A4-8A75-4244-873A-06B27AFB7F49}"/>
    <hyperlink ref="L49" r:id="rId51" xr:uid="{D65435AD-9BC3-284E-9E38-89950BA38752}"/>
    <hyperlink ref="L51" r:id="rId52" xr:uid="{17E1F79B-F1A7-2C4F-BD4D-A871E2C25DBD}"/>
    <hyperlink ref="L53" r:id="rId53" xr:uid="{B640187E-0D99-EF44-82C0-D12AB9DE9550}"/>
    <hyperlink ref="L55" r:id="rId54" xr:uid="{37473791-36AE-6D4E-9359-879C725E5B36}"/>
    <hyperlink ref="L57" r:id="rId55" xr:uid="{8B66DD25-E0FD-2F42-9EAF-38CB0EB18D95}"/>
    <hyperlink ref="L59" r:id="rId56" xr:uid="{D18F658B-77A3-1B47-9D59-968273C23E4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C5EA0-18FD-9B47-A49F-8D51A73ECE9E}">
  <dimension ref="A1:A3"/>
  <sheetViews>
    <sheetView workbookViewId="0">
      <selection activeCell="B28" sqref="B28"/>
    </sheetView>
  </sheetViews>
  <sheetFormatPr baseColWidth="10" defaultRowHeight="16"/>
  <sheetData>
    <row r="1" spans="1:1">
      <c r="A1" t="s">
        <v>0</v>
      </c>
    </row>
    <row r="2" spans="1:1">
      <c r="A2" t="s">
        <v>540</v>
      </c>
    </row>
    <row r="3" spans="1:1">
      <c r="A3" t="s">
        <v>541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boron isotopes</vt:lpstr>
      <vt:lpstr>Column specifications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Bärbel Hönisch</dc:creator>
  <cp:lastModifiedBy>Bärbel Hönisch</cp:lastModifiedBy>
  <dcterms:created xsi:type="dcterms:W3CDTF">2017-12-08T17:15:47Z</dcterms:created>
  <dcterms:modified xsi:type="dcterms:W3CDTF">2020-12-10T14:37:44Z</dcterms:modified>
</cp:coreProperties>
</file>